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rovira-my.sharepoint.com/personal/39737796-y_epp_urv_cat/Documents/Documents/transparencia/"/>
    </mc:Choice>
  </mc:AlternateContent>
  <xr:revisionPtr revIDLastSave="0" documentId="8_{478B9AB9-E80B-437C-BFB7-C7FB5FFEF6E9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LIQ.PRESSUPOST" sheetId="3" r:id="rId1"/>
    <sheet name="LIQ.PRESSUPOST DETALL" sheetId="1" r:id="rId2"/>
    <sheet name="CONCILIACIÓ PRESSUPOST - C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" l="1"/>
  <c r="L20" i="1"/>
  <c r="L9" i="1"/>
  <c r="L7" i="1"/>
  <c r="L8" i="1"/>
  <c r="K7" i="1" l="1"/>
  <c r="K8" i="1"/>
  <c r="H9" i="1"/>
  <c r="I9" i="1"/>
  <c r="J9" i="1"/>
  <c r="G9" i="1"/>
  <c r="H34" i="1" l="1"/>
  <c r="I34" i="1"/>
  <c r="J34" i="1"/>
  <c r="G34" i="1"/>
  <c r="H72" i="1" l="1"/>
  <c r="H74" i="1" s="1"/>
  <c r="I72" i="1"/>
  <c r="J72" i="1"/>
  <c r="G72" i="1"/>
  <c r="H66" i="1"/>
  <c r="I66" i="1"/>
  <c r="J66" i="1"/>
  <c r="G66" i="1"/>
  <c r="H60" i="1"/>
  <c r="I60" i="1"/>
  <c r="J60" i="1"/>
  <c r="G60" i="1"/>
  <c r="K71" i="1"/>
  <c r="K70" i="1"/>
  <c r="K69" i="1"/>
  <c r="K65" i="1"/>
  <c r="K64" i="1"/>
  <c r="K63" i="1"/>
  <c r="K62" i="1"/>
  <c r="K59" i="1"/>
  <c r="K43" i="1"/>
  <c r="K48" i="1"/>
  <c r="K49" i="1"/>
  <c r="K50" i="1"/>
  <c r="K51" i="1"/>
  <c r="K52" i="1"/>
  <c r="K53" i="1"/>
  <c r="G57" i="1"/>
  <c r="J57" i="1"/>
  <c r="H57" i="1"/>
  <c r="I57" i="1"/>
  <c r="K56" i="1"/>
  <c r="K55" i="1"/>
  <c r="K54" i="1"/>
  <c r="K47" i="1"/>
  <c r="K46" i="1"/>
  <c r="K45" i="1"/>
  <c r="K44" i="1"/>
  <c r="K42" i="1"/>
  <c r="K41" i="1"/>
  <c r="K40" i="1"/>
  <c r="K39" i="1"/>
  <c r="K38" i="1"/>
  <c r="K37" i="1"/>
  <c r="K36" i="1"/>
  <c r="K33" i="1"/>
  <c r="K32" i="1"/>
  <c r="G25" i="1"/>
  <c r="H25" i="1"/>
  <c r="I25" i="1"/>
  <c r="J25" i="1"/>
  <c r="K23" i="1"/>
  <c r="K22" i="1"/>
  <c r="G74" i="1" l="1"/>
  <c r="J74" i="1"/>
  <c r="I74" i="1"/>
  <c r="K60" i="1"/>
  <c r="K34" i="1"/>
  <c r="M34" i="1" s="1"/>
  <c r="K72" i="1"/>
  <c r="K66" i="1"/>
  <c r="K25" i="1"/>
  <c r="K57" i="1"/>
  <c r="K12" i="1"/>
  <c r="K13" i="1"/>
  <c r="K14" i="1"/>
  <c r="K15" i="1"/>
  <c r="K16" i="1"/>
  <c r="K17" i="1"/>
  <c r="K18" i="1"/>
  <c r="K19" i="1"/>
  <c r="G20" i="1"/>
  <c r="G30" i="1" s="1"/>
  <c r="H20" i="1"/>
  <c r="H30" i="1" s="1"/>
  <c r="I20" i="1"/>
  <c r="J20" i="1"/>
  <c r="J30" i="1" s="1"/>
  <c r="K11" i="1"/>
  <c r="K6" i="1"/>
  <c r="K9" i="1" s="1"/>
  <c r="M9" i="1" s="1"/>
  <c r="D72" i="1"/>
  <c r="D66" i="1"/>
  <c r="D60" i="1"/>
  <c r="D57" i="1"/>
  <c r="D34" i="1"/>
  <c r="D25" i="1"/>
  <c r="D20" i="1"/>
  <c r="D9" i="1"/>
  <c r="D6" i="1" s="1"/>
  <c r="F13" i="3"/>
  <c r="E12" i="3"/>
  <c r="E11" i="3"/>
  <c r="E10" i="3"/>
  <c r="E9" i="3"/>
  <c r="E8" i="3"/>
  <c r="D13" i="3"/>
  <c r="F7" i="3"/>
  <c r="D7" i="3"/>
  <c r="M66" i="1" l="1"/>
  <c r="M72" i="1"/>
  <c r="M74" i="1" s="1"/>
  <c r="K74" i="1"/>
  <c r="L40" i="1" s="1"/>
  <c r="M60" i="1"/>
  <c r="M57" i="1"/>
  <c r="H75" i="1"/>
  <c r="I30" i="1"/>
  <c r="I75" i="1" s="1"/>
  <c r="G75" i="1"/>
  <c r="J75" i="1"/>
  <c r="F15" i="3"/>
  <c r="D5" i="2" s="1"/>
  <c r="D24" i="2" s="1"/>
  <c r="E7" i="3"/>
  <c r="K20" i="1"/>
  <c r="D30" i="1"/>
  <c r="E25" i="1" s="1"/>
  <c r="D74" i="1"/>
  <c r="E60" i="1" s="1"/>
  <c r="M25" i="1"/>
  <c r="E6" i="3"/>
  <c r="E5" i="3"/>
  <c r="E4" i="3"/>
  <c r="G7" i="3"/>
  <c r="G8" i="3"/>
  <c r="G9" i="3"/>
  <c r="G10" i="3"/>
  <c r="G11" i="3"/>
  <c r="G12" i="3"/>
  <c r="G13" i="3"/>
  <c r="G5" i="3"/>
  <c r="G6" i="3"/>
  <c r="G4" i="3"/>
  <c r="L37" i="1" l="1"/>
  <c r="L53" i="1"/>
  <c r="L48" i="1"/>
  <c r="L33" i="1"/>
  <c r="L47" i="1"/>
  <c r="L55" i="1"/>
  <c r="L69" i="1"/>
  <c r="L44" i="1"/>
  <c r="L50" i="1"/>
  <c r="L36" i="1"/>
  <c r="L46" i="1"/>
  <c r="L45" i="1"/>
  <c r="L70" i="1"/>
  <c r="L71" i="1"/>
  <c r="L39" i="1"/>
  <c r="L62" i="1"/>
  <c r="L49" i="1"/>
  <c r="L42" i="1"/>
  <c r="L43" i="1"/>
  <c r="L41" i="1"/>
  <c r="L65" i="1"/>
  <c r="L32" i="1"/>
  <c r="L38" i="1"/>
  <c r="L56" i="1"/>
  <c r="L52" i="1"/>
  <c r="L54" i="1"/>
  <c r="L59" i="1"/>
  <c r="L60" i="1" s="1"/>
  <c r="L51" i="1"/>
  <c r="M20" i="1"/>
  <c r="M30" i="1" s="1"/>
  <c r="K30" i="1"/>
  <c r="K75" i="1" s="1"/>
  <c r="E57" i="1"/>
  <c r="E72" i="1"/>
  <c r="E66" i="1"/>
  <c r="E34" i="1"/>
  <c r="E9" i="1"/>
  <c r="E20" i="1"/>
  <c r="D75" i="1"/>
  <c r="L72" i="1" l="1"/>
  <c r="L34" i="1"/>
  <c r="L57" i="1"/>
  <c r="L66" i="1"/>
  <c r="E74" i="1"/>
  <c r="E30" i="1"/>
  <c r="L23" i="1"/>
  <c r="L22" i="1"/>
  <c r="L15" i="1"/>
  <c r="L11" i="1"/>
  <c r="L12" i="1"/>
  <c r="L17" i="1"/>
  <c r="L13" i="1"/>
  <c r="L14" i="1"/>
  <c r="L16" i="1"/>
  <c r="L6" i="1"/>
  <c r="L19" i="1"/>
  <c r="L18" i="1"/>
  <c r="L74" i="1" l="1"/>
  <c r="L30" i="1"/>
</calcChain>
</file>

<file path=xl/sharedStrings.xml><?xml version="1.0" encoding="utf-8"?>
<sst xmlns="http://schemas.openxmlformats.org/spreadsheetml/2006/main" count="109" uniqueCount="104">
  <si>
    <t>CAPÍTOL</t>
  </si>
  <si>
    <t xml:space="preserve">NOM DE L'APLICACIÓ </t>
  </si>
  <si>
    <t>PRESSUPOST INICIAL</t>
  </si>
  <si>
    <t>PRESSUPOST LIQUIDAT</t>
  </si>
  <si>
    <t>ANUAL</t>
  </si>
  <si>
    <t>1T</t>
  </si>
  <si>
    <t>2T</t>
  </si>
  <si>
    <t>3T</t>
  </si>
  <si>
    <t>4T</t>
  </si>
  <si>
    <t>DESVIACIÓ</t>
  </si>
  <si>
    <t>Prestacions de Serveis a entitats fora del sector públic</t>
  </si>
  <si>
    <t>Altres ingressos diversos</t>
  </si>
  <si>
    <t>CAPÍTOL 3</t>
  </si>
  <si>
    <t>Altres transferències de l'Administració de l'Estat</t>
  </si>
  <si>
    <t>De la Generalitat de Catalunya per finançar despeses de funcionament</t>
  </si>
  <si>
    <t>De la Universitat Rovira i Virgili</t>
  </si>
  <si>
    <t>Altres Transferències corrents de l'exterior</t>
  </si>
  <si>
    <t>CAPÍTOL 4</t>
  </si>
  <si>
    <t>Altres Interessos de dipòsits</t>
  </si>
  <si>
    <t>CAPÍTOL 5</t>
  </si>
  <si>
    <t>870.0001</t>
  </si>
  <si>
    <t>incorporació de romanents</t>
  </si>
  <si>
    <t>CAPITOL 8</t>
  </si>
  <si>
    <t>Total Ingressos</t>
  </si>
  <si>
    <t>Seguretat Social</t>
  </si>
  <si>
    <t>CAPÍTOL 1</t>
  </si>
  <si>
    <t>Lloguers i cànons</t>
  </si>
  <si>
    <t>Conservació i reparació i manteniment</t>
  </si>
  <si>
    <t>Material ordinari no inventariable</t>
  </si>
  <si>
    <t>Altres subministraments</t>
  </si>
  <si>
    <t xml:space="preserve">Despeses postals, missatgeria i altres similars </t>
  </si>
  <si>
    <t>Despeses d'assegurances</t>
  </si>
  <si>
    <t>Tributs</t>
  </si>
  <si>
    <t>Formació del personal propi</t>
  </si>
  <si>
    <t>Despeses per serveis bancaris</t>
  </si>
  <si>
    <t>Altres despeses diverses</t>
  </si>
  <si>
    <t>Aigua i Energia</t>
  </si>
  <si>
    <t>Dietes locomocions i trasllats</t>
  </si>
  <si>
    <t>Despeses de publicacions</t>
  </si>
  <si>
    <t>Prestació de serveis mitjants aliens amb altres entitats</t>
  </si>
  <si>
    <t>CAPÍTOL 2</t>
  </si>
  <si>
    <t>Altres despeses financeres</t>
  </si>
  <si>
    <t>Transferències corrents</t>
  </si>
  <si>
    <t>47 transferència per cànon</t>
  </si>
  <si>
    <t>A l'Institut Pere Mata</t>
  </si>
  <si>
    <t>Inversions en maquinària, estris, i utillatge</t>
  </si>
  <si>
    <t>Inversions en Mobiliari i estris</t>
  </si>
  <si>
    <t>Inversions en equips de procés de dades</t>
  </si>
  <si>
    <t>Inversions en altre immobilitzat</t>
  </si>
  <si>
    <t>CAPÍTOL 6</t>
  </si>
  <si>
    <t>Total Despeses</t>
  </si>
  <si>
    <t>Saldo pressupostari de l'exercici (Total drets reconeguts - Total obligacions reconegudes)</t>
  </si>
  <si>
    <t>RESULTAT</t>
  </si>
  <si>
    <t>Resultat Pressupostari</t>
  </si>
  <si>
    <t>- Ingressos Capítols 6 a 9</t>
  </si>
  <si>
    <t>+ despeses Capítols 6 a 9</t>
  </si>
  <si>
    <t>-Dotació amortitzacions</t>
  </si>
  <si>
    <t>-Dotació deterioraments</t>
  </si>
  <si>
    <t>-Dotació Provisions</t>
  </si>
  <si>
    <t>+ subvencions transferides a rtat exercici</t>
  </si>
  <si>
    <t>+Subvencions corrents liquidades en ex. Anteriors</t>
  </si>
  <si>
    <t>+/- Beneficis o pèrdues procedents d'immobilitzat</t>
  </si>
  <si>
    <t>+ Reversió de deterioraments</t>
  </si>
  <si>
    <t>+ Aplicacions de provisions</t>
  </si>
  <si>
    <t>- Aplicació de provisions</t>
  </si>
  <si>
    <t>+/- Resultat Extraordinari</t>
  </si>
  <si>
    <t xml:space="preserve"> + Inversions ( Altes / baixes Immobilitzat capítol II finacera )</t>
  </si>
  <si>
    <t>Resultat Comptable</t>
  </si>
  <si>
    <t>NOM DE L'APLICACIÓ</t>
  </si>
  <si>
    <t>TAXES, VENDA BÉNS I SERVEIS, ALTRES INGRESSOS</t>
  </si>
  <si>
    <t>TRANSFERÈNCIES CORRENTS</t>
  </si>
  <si>
    <t>INGRESSOS PATRIMONIALS</t>
  </si>
  <si>
    <t>TOTAL INGRESSOS</t>
  </si>
  <si>
    <t>REMUNERACIONS DE PERSONAL</t>
  </si>
  <si>
    <t>DESPESES CORRENTS DE BÉNS I SERVEIS</t>
  </si>
  <si>
    <t>DESPESES FINANCERES</t>
  </si>
  <si>
    <t>INVERSONS REALS</t>
  </si>
  <si>
    <t>TOTAL DESPESES</t>
  </si>
  <si>
    <t>Conciliació Resultat Pressupostari i Resultat Comptable</t>
  </si>
  <si>
    <t>RESULTAT PRESSUPOSTARI</t>
  </si>
  <si>
    <t>DESVIACIONS PRESSUPOSTÀRIES</t>
  </si>
  <si>
    <t>+/- Variació Provisió saldos pojectes</t>
  </si>
  <si>
    <t>D'altres entitats del sector públic, d'universitats públiques estatals i d'altres entitats participades</t>
  </si>
  <si>
    <t>De Comunitats Autònomes</t>
  </si>
  <si>
    <t>D'Ens i Corporacions Locals</t>
  </si>
  <si>
    <t>Interessos de comptes corrents i altres ingressos financers</t>
  </si>
  <si>
    <t>Ingressos patrimonials no financers</t>
  </si>
  <si>
    <t>Seguretat</t>
  </si>
  <si>
    <t>Intèrprets i traductors</t>
  </si>
  <si>
    <t xml:space="preserve">Treballs tècnics </t>
  </si>
  <si>
    <t>Seveis de formació</t>
  </si>
  <si>
    <t>Serveis informàtics realitzats per altres entitats</t>
  </si>
  <si>
    <t>Transferència per cànon (a la Universitat Rovira i Virgili)</t>
  </si>
  <si>
    <t xml:space="preserve"> LIQUIDACIÓ PRESSUPOST EXERCICI 2019</t>
  </si>
  <si>
    <t>PRESSUPOST 2019</t>
  </si>
  <si>
    <t>LIQUIDACIÓ PRESSUPOST 2019</t>
  </si>
  <si>
    <t>LIQUIDACIÓ DEL PRESSUPOST 2019</t>
  </si>
  <si>
    <t>Conciliació de Resultats 2019</t>
  </si>
  <si>
    <t>Reintegrament d'exercicis tancats</t>
  </si>
  <si>
    <t>D'Empreses Privades</t>
  </si>
  <si>
    <t>De Famílies, altres Institucions sense fi de lucre i d'altres ens corporatius</t>
  </si>
  <si>
    <t xml:space="preserve">Retribucions Bàsiques de personal laboral </t>
  </si>
  <si>
    <t>Atencions protocol.làries i representatives</t>
  </si>
  <si>
    <t>Publicitat, difusions i campanyes institucionals, Atencions Protocol.làries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</si>
</sst>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2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4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10" fontId="5" fillId="2" borderId="3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4" fillId="3" borderId="3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4" fontId="4" fillId="0" borderId="3" xfId="1" applyNumberFormat="1" applyFont="1" applyBorder="1" applyAlignment="1">
      <alignment horizontal="center" vertical="center" wrapText="1"/>
    </xf>
    <xf numFmtId="10" fontId="4" fillId="0" borderId="3" xfId="1" applyNumberFormat="1" applyFont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4" fillId="0" borderId="3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49" fontId="5" fillId="0" borderId="3" xfId="1" quotePrefix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4" fontId="5" fillId="0" borderId="3" xfId="1" applyNumberFormat="1" applyFont="1" applyBorder="1" applyAlignment="1">
      <alignment horizontal="center" vertical="center" wrapText="1"/>
    </xf>
    <xf numFmtId="10" fontId="5" fillId="0" borderId="3" xfId="1" applyNumberFormat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vertical="center" wrapText="1"/>
    </xf>
    <xf numFmtId="3" fontId="4" fillId="3" borderId="3" xfId="1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6" fillId="0" borderId="0" xfId="0" applyFont="1"/>
    <xf numFmtId="0" fontId="1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3" fontId="0" fillId="0" borderId="0" xfId="0" applyNumberFormat="1"/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4" fontId="4" fillId="4" borderId="7" xfId="1" applyNumberFormat="1" applyFont="1" applyFill="1" applyBorder="1" applyAlignment="1">
      <alignment horizontal="center" vertical="center" wrapText="1"/>
    </xf>
    <xf numFmtId="49" fontId="4" fillId="6" borderId="3" xfId="1" applyNumberFormat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4" fontId="4" fillId="6" borderId="3" xfId="1" applyNumberFormat="1" applyFont="1" applyFill="1" applyBorder="1" applyAlignment="1">
      <alignment horizontal="center" vertical="center" wrapText="1"/>
    </xf>
    <xf numFmtId="10" fontId="4" fillId="6" borderId="3" xfId="1" applyNumberFormat="1" applyFont="1" applyFill="1" applyBorder="1" applyAlignment="1">
      <alignment horizontal="center" vertical="center" wrapText="1"/>
    </xf>
    <xf numFmtId="4" fontId="4" fillId="5" borderId="3" xfId="1" applyNumberFormat="1" applyFont="1" applyFill="1" applyBorder="1" applyAlignment="1">
      <alignment horizontal="center" vertical="center" wrapText="1"/>
    </xf>
    <xf numFmtId="4" fontId="4" fillId="7" borderId="3" xfId="1" applyNumberFormat="1" applyFont="1" applyFill="1" applyBorder="1" applyAlignment="1">
      <alignment horizontal="center" vertical="center" wrapText="1"/>
    </xf>
    <xf numFmtId="10" fontId="4" fillId="7" borderId="3" xfId="1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5" fillId="2" borderId="0" xfId="0" applyFont="1" applyFill="1" applyBorder="1"/>
    <xf numFmtId="0" fontId="1" fillId="0" borderId="0" xfId="0" applyFont="1" applyFill="1"/>
    <xf numFmtId="0" fontId="0" fillId="0" borderId="0" xfId="0" applyFill="1"/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0" fillId="0" borderId="0" xfId="0" applyFill="1" applyBorder="1"/>
    <xf numFmtId="4" fontId="13" fillId="6" borderId="0" xfId="0" applyNumberFormat="1" applyFont="1" applyFill="1" applyBorder="1" applyAlignment="1">
      <alignment horizontal="center" vertical="center" wrapText="1"/>
    </xf>
    <xf numFmtId="4" fontId="13" fillId="6" borderId="17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/>
    <xf numFmtId="4" fontId="1" fillId="0" borderId="17" xfId="0" applyNumberFormat="1" applyFont="1" applyFill="1" applyBorder="1"/>
    <xf numFmtId="10" fontId="13" fillId="6" borderId="0" xfId="2" applyNumberFormat="1" applyFont="1" applyFill="1" applyBorder="1" applyAlignment="1">
      <alignment horizontal="center" vertical="center" wrapText="1"/>
    </xf>
    <xf numFmtId="4" fontId="13" fillId="5" borderId="19" xfId="0" applyNumberFormat="1" applyFont="1" applyFill="1" applyBorder="1" applyAlignment="1">
      <alignment horizontal="center" vertical="center" wrapText="1"/>
    </xf>
    <xf numFmtId="4" fontId="13" fillId="5" borderId="2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6" fillId="2" borderId="17" xfId="0" applyNumberFormat="1" applyFont="1" applyFill="1" applyBorder="1" applyAlignment="1">
      <alignment horizontal="center" vertical="center" wrapText="1"/>
    </xf>
    <xf numFmtId="10" fontId="17" fillId="2" borderId="0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left" vertical="center" wrapText="1"/>
    </xf>
    <xf numFmtId="4" fontId="9" fillId="8" borderId="0" xfId="0" applyNumberFormat="1" applyFont="1" applyFill="1" applyBorder="1" applyAlignment="1">
      <alignment horizontal="center" vertical="center" wrapText="1"/>
    </xf>
    <xf numFmtId="4" fontId="9" fillId="8" borderId="17" xfId="0" applyNumberFormat="1" applyFont="1" applyFill="1" applyBorder="1" applyAlignment="1">
      <alignment horizontal="center" vertical="center" wrapText="1"/>
    </xf>
    <xf numFmtId="49" fontId="7" fillId="8" borderId="18" xfId="0" applyNumberFormat="1" applyFont="1" applyFill="1" applyBorder="1" applyAlignment="1">
      <alignment horizontal="left" vertical="center" wrapText="1"/>
    </xf>
    <xf numFmtId="4" fontId="9" fillId="8" borderId="19" xfId="0" applyNumberFormat="1" applyFont="1" applyFill="1" applyBorder="1" applyAlignment="1">
      <alignment horizontal="center" vertical="center" wrapText="1"/>
    </xf>
    <xf numFmtId="4" fontId="9" fillId="8" borderId="20" xfId="0" applyNumberFormat="1" applyFont="1" applyFill="1" applyBorder="1" applyAlignment="1">
      <alignment horizontal="center" vertical="center" wrapText="1"/>
    </xf>
    <xf numFmtId="9" fontId="4" fillId="7" borderId="3" xfId="2" applyFont="1" applyFill="1" applyBorder="1" applyAlignment="1">
      <alignment horizontal="center" vertical="center" wrapText="1"/>
    </xf>
    <xf numFmtId="10" fontId="5" fillId="0" borderId="3" xfId="1" applyNumberFormat="1" applyFont="1" applyFill="1" applyBorder="1" applyAlignment="1">
      <alignment horizontal="center" vertical="center" wrapText="1"/>
    </xf>
    <xf numFmtId="4" fontId="4" fillId="7" borderId="3" xfId="2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4" fillId="5" borderId="0" xfId="1" applyNumberFormat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49" fontId="4" fillId="7" borderId="3" xfId="1" applyNumberFormat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4" fontId="4" fillId="7" borderId="4" xfId="1" applyNumberFormat="1" applyFont="1" applyFill="1" applyBorder="1" applyAlignment="1">
      <alignment horizontal="center" vertical="center" wrapText="1"/>
    </xf>
    <xf numFmtId="4" fontId="4" fillId="7" borderId="6" xfId="1" applyNumberFormat="1" applyFont="1" applyFill="1" applyBorder="1" applyAlignment="1">
      <alignment horizontal="center" vertical="center" wrapText="1"/>
    </xf>
    <xf numFmtId="4" fontId="4" fillId="7" borderId="7" xfId="1" applyNumberFormat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4" fillId="7" borderId="9" xfId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C1" workbookViewId="0">
      <selection activeCell="G22" sqref="G22"/>
    </sheetView>
  </sheetViews>
  <sheetFormatPr baseColWidth="10" defaultRowHeight="15" x14ac:dyDescent="0.25"/>
  <cols>
    <col min="1" max="1" width="2.5703125" customWidth="1"/>
    <col min="2" max="2" width="10.5703125" bestFit="1" customWidth="1"/>
    <col min="3" max="3" width="39.140625" customWidth="1"/>
    <col min="4" max="4" width="18.85546875" customWidth="1"/>
    <col min="5" max="5" width="11.28515625" bestFit="1" customWidth="1"/>
    <col min="6" max="6" width="19.140625" customWidth="1"/>
    <col min="7" max="7" width="19.140625" style="68" customWidth="1"/>
    <col min="8" max="11" width="10.85546875" style="68"/>
    <col min="12" max="14" width="10.85546875" style="72"/>
    <col min="15" max="254" width="10.85546875" style="68"/>
    <col min="255" max="255" width="2.5703125" style="68" customWidth="1"/>
    <col min="256" max="256" width="12.42578125" style="68" customWidth="1"/>
    <col min="257" max="257" width="35.85546875" style="68" customWidth="1"/>
    <col min="258" max="259" width="0" style="68" hidden="1" customWidth="1"/>
    <col min="260" max="260" width="22.140625" style="68" customWidth="1"/>
    <col min="261" max="261" width="12.42578125" style="68" bestFit="1" customWidth="1"/>
    <col min="262" max="262" width="22.42578125" style="68" customWidth="1"/>
    <col min="263" max="263" width="2.5703125" style="68" customWidth="1"/>
    <col min="264" max="510" width="10.85546875" style="68"/>
    <col min="511" max="511" width="2.5703125" style="68" customWidth="1"/>
    <col min="512" max="512" width="12.42578125" style="68" customWidth="1"/>
    <col min="513" max="513" width="35.85546875" style="68" customWidth="1"/>
    <col min="514" max="515" width="0" style="68" hidden="1" customWidth="1"/>
    <col min="516" max="516" width="22.140625" style="68" customWidth="1"/>
    <col min="517" max="517" width="12.42578125" style="68" bestFit="1" customWidth="1"/>
    <col min="518" max="518" width="22.42578125" style="68" customWidth="1"/>
    <col min="519" max="519" width="2.5703125" style="68" customWidth="1"/>
    <col min="520" max="766" width="10.85546875" style="68"/>
    <col min="767" max="767" width="2.5703125" style="68" customWidth="1"/>
    <col min="768" max="768" width="12.42578125" style="68" customWidth="1"/>
    <col min="769" max="769" width="35.85546875" style="68" customWidth="1"/>
    <col min="770" max="771" width="0" style="68" hidden="1" customWidth="1"/>
    <col min="772" max="772" width="22.140625" style="68" customWidth="1"/>
    <col min="773" max="773" width="12.42578125" style="68" bestFit="1" customWidth="1"/>
    <col min="774" max="774" width="22.42578125" style="68" customWidth="1"/>
    <col min="775" max="775" width="2.5703125" style="68" customWidth="1"/>
    <col min="776" max="1022" width="10.85546875" style="68"/>
    <col min="1023" max="1023" width="2.5703125" style="68" customWidth="1"/>
    <col min="1024" max="1024" width="12.42578125" style="68" customWidth="1"/>
    <col min="1025" max="1025" width="35.85546875" style="68" customWidth="1"/>
    <col min="1026" max="1027" width="0" style="68" hidden="1" customWidth="1"/>
    <col min="1028" max="1028" width="22.140625" style="68" customWidth="1"/>
    <col min="1029" max="1029" width="12.42578125" style="68" bestFit="1" customWidth="1"/>
    <col min="1030" max="1030" width="22.42578125" style="68" customWidth="1"/>
    <col min="1031" max="1031" width="2.5703125" style="68" customWidth="1"/>
    <col min="1032" max="1278" width="10.85546875" style="68"/>
    <col min="1279" max="1279" width="2.5703125" style="68" customWidth="1"/>
    <col min="1280" max="1280" width="12.42578125" style="68" customWidth="1"/>
    <col min="1281" max="1281" width="35.85546875" style="68" customWidth="1"/>
    <col min="1282" max="1283" width="0" style="68" hidden="1" customWidth="1"/>
    <col min="1284" max="1284" width="22.140625" style="68" customWidth="1"/>
    <col min="1285" max="1285" width="12.42578125" style="68" bestFit="1" customWidth="1"/>
    <col min="1286" max="1286" width="22.42578125" style="68" customWidth="1"/>
    <col min="1287" max="1287" width="2.5703125" style="68" customWidth="1"/>
    <col min="1288" max="1534" width="10.85546875" style="68"/>
    <col min="1535" max="1535" width="2.5703125" style="68" customWidth="1"/>
    <col min="1536" max="1536" width="12.42578125" style="68" customWidth="1"/>
    <col min="1537" max="1537" width="35.85546875" style="68" customWidth="1"/>
    <col min="1538" max="1539" width="0" style="68" hidden="1" customWidth="1"/>
    <col min="1540" max="1540" width="22.140625" style="68" customWidth="1"/>
    <col min="1541" max="1541" width="12.42578125" style="68" bestFit="1" customWidth="1"/>
    <col min="1542" max="1542" width="22.42578125" style="68" customWidth="1"/>
    <col min="1543" max="1543" width="2.5703125" style="68" customWidth="1"/>
    <col min="1544" max="1790" width="10.85546875" style="68"/>
    <col min="1791" max="1791" width="2.5703125" style="68" customWidth="1"/>
    <col min="1792" max="1792" width="12.42578125" style="68" customWidth="1"/>
    <col min="1793" max="1793" width="35.85546875" style="68" customWidth="1"/>
    <col min="1794" max="1795" width="0" style="68" hidden="1" customWidth="1"/>
    <col min="1796" max="1796" width="22.140625" style="68" customWidth="1"/>
    <col min="1797" max="1797" width="12.42578125" style="68" bestFit="1" customWidth="1"/>
    <col min="1798" max="1798" width="22.42578125" style="68" customWidth="1"/>
    <col min="1799" max="1799" width="2.5703125" style="68" customWidth="1"/>
    <col min="1800" max="2046" width="10.85546875" style="68"/>
    <col min="2047" max="2047" width="2.5703125" style="68" customWidth="1"/>
    <col min="2048" max="2048" width="12.42578125" style="68" customWidth="1"/>
    <col min="2049" max="2049" width="35.85546875" style="68" customWidth="1"/>
    <col min="2050" max="2051" width="0" style="68" hidden="1" customWidth="1"/>
    <col min="2052" max="2052" width="22.140625" style="68" customWidth="1"/>
    <col min="2053" max="2053" width="12.42578125" style="68" bestFit="1" customWidth="1"/>
    <col min="2054" max="2054" width="22.42578125" style="68" customWidth="1"/>
    <col min="2055" max="2055" width="2.5703125" style="68" customWidth="1"/>
    <col min="2056" max="2302" width="10.85546875" style="68"/>
    <col min="2303" max="2303" width="2.5703125" style="68" customWidth="1"/>
    <col min="2304" max="2304" width="12.42578125" style="68" customWidth="1"/>
    <col min="2305" max="2305" width="35.85546875" style="68" customWidth="1"/>
    <col min="2306" max="2307" width="0" style="68" hidden="1" customWidth="1"/>
    <col min="2308" max="2308" width="22.140625" style="68" customWidth="1"/>
    <col min="2309" max="2309" width="12.42578125" style="68" bestFit="1" customWidth="1"/>
    <col min="2310" max="2310" width="22.42578125" style="68" customWidth="1"/>
    <col min="2311" max="2311" width="2.5703125" style="68" customWidth="1"/>
    <col min="2312" max="2558" width="10.85546875" style="68"/>
    <col min="2559" max="2559" width="2.5703125" style="68" customWidth="1"/>
    <col min="2560" max="2560" width="12.42578125" style="68" customWidth="1"/>
    <col min="2561" max="2561" width="35.85546875" style="68" customWidth="1"/>
    <col min="2562" max="2563" width="0" style="68" hidden="1" customWidth="1"/>
    <col min="2564" max="2564" width="22.140625" style="68" customWidth="1"/>
    <col min="2565" max="2565" width="12.42578125" style="68" bestFit="1" customWidth="1"/>
    <col min="2566" max="2566" width="22.42578125" style="68" customWidth="1"/>
    <col min="2567" max="2567" width="2.5703125" style="68" customWidth="1"/>
    <col min="2568" max="2814" width="10.85546875" style="68"/>
    <col min="2815" max="2815" width="2.5703125" style="68" customWidth="1"/>
    <col min="2816" max="2816" width="12.42578125" style="68" customWidth="1"/>
    <col min="2817" max="2817" width="35.85546875" style="68" customWidth="1"/>
    <col min="2818" max="2819" width="0" style="68" hidden="1" customWidth="1"/>
    <col min="2820" max="2820" width="22.140625" style="68" customWidth="1"/>
    <col min="2821" max="2821" width="12.42578125" style="68" bestFit="1" customWidth="1"/>
    <col min="2822" max="2822" width="22.42578125" style="68" customWidth="1"/>
    <col min="2823" max="2823" width="2.5703125" style="68" customWidth="1"/>
    <col min="2824" max="3070" width="10.85546875" style="68"/>
    <col min="3071" max="3071" width="2.5703125" style="68" customWidth="1"/>
    <col min="3072" max="3072" width="12.42578125" style="68" customWidth="1"/>
    <col min="3073" max="3073" width="35.85546875" style="68" customWidth="1"/>
    <col min="3074" max="3075" width="0" style="68" hidden="1" customWidth="1"/>
    <col min="3076" max="3076" width="22.140625" style="68" customWidth="1"/>
    <col min="3077" max="3077" width="12.42578125" style="68" bestFit="1" customWidth="1"/>
    <col min="3078" max="3078" width="22.42578125" style="68" customWidth="1"/>
    <col min="3079" max="3079" width="2.5703125" style="68" customWidth="1"/>
    <col min="3080" max="3326" width="10.85546875" style="68"/>
    <col min="3327" max="3327" width="2.5703125" style="68" customWidth="1"/>
    <col min="3328" max="3328" width="12.42578125" style="68" customWidth="1"/>
    <col min="3329" max="3329" width="35.85546875" style="68" customWidth="1"/>
    <col min="3330" max="3331" width="0" style="68" hidden="1" customWidth="1"/>
    <col min="3332" max="3332" width="22.140625" style="68" customWidth="1"/>
    <col min="3333" max="3333" width="12.42578125" style="68" bestFit="1" customWidth="1"/>
    <col min="3334" max="3334" width="22.42578125" style="68" customWidth="1"/>
    <col min="3335" max="3335" width="2.5703125" style="68" customWidth="1"/>
    <col min="3336" max="3582" width="10.85546875" style="68"/>
    <col min="3583" max="3583" width="2.5703125" style="68" customWidth="1"/>
    <col min="3584" max="3584" width="12.42578125" style="68" customWidth="1"/>
    <col min="3585" max="3585" width="35.85546875" style="68" customWidth="1"/>
    <col min="3586" max="3587" width="0" style="68" hidden="1" customWidth="1"/>
    <col min="3588" max="3588" width="22.140625" style="68" customWidth="1"/>
    <col min="3589" max="3589" width="12.42578125" style="68" bestFit="1" customWidth="1"/>
    <col min="3590" max="3590" width="22.42578125" style="68" customWidth="1"/>
    <col min="3591" max="3591" width="2.5703125" style="68" customWidth="1"/>
    <col min="3592" max="3838" width="10.85546875" style="68"/>
    <col min="3839" max="3839" width="2.5703125" style="68" customWidth="1"/>
    <col min="3840" max="3840" width="12.42578125" style="68" customWidth="1"/>
    <col min="3841" max="3841" width="35.85546875" style="68" customWidth="1"/>
    <col min="3842" max="3843" width="0" style="68" hidden="1" customWidth="1"/>
    <col min="3844" max="3844" width="22.140625" style="68" customWidth="1"/>
    <col min="3845" max="3845" width="12.42578125" style="68" bestFit="1" customWidth="1"/>
    <col min="3846" max="3846" width="22.42578125" style="68" customWidth="1"/>
    <col min="3847" max="3847" width="2.5703125" style="68" customWidth="1"/>
    <col min="3848" max="4094" width="10.85546875" style="68"/>
    <col min="4095" max="4095" width="2.5703125" style="68" customWidth="1"/>
    <col min="4096" max="4096" width="12.42578125" style="68" customWidth="1"/>
    <col min="4097" max="4097" width="35.85546875" style="68" customWidth="1"/>
    <col min="4098" max="4099" width="0" style="68" hidden="1" customWidth="1"/>
    <col min="4100" max="4100" width="22.140625" style="68" customWidth="1"/>
    <col min="4101" max="4101" width="12.42578125" style="68" bestFit="1" customWidth="1"/>
    <col min="4102" max="4102" width="22.42578125" style="68" customWidth="1"/>
    <col min="4103" max="4103" width="2.5703125" style="68" customWidth="1"/>
    <col min="4104" max="4350" width="10.85546875" style="68"/>
    <col min="4351" max="4351" width="2.5703125" style="68" customWidth="1"/>
    <col min="4352" max="4352" width="12.42578125" style="68" customWidth="1"/>
    <col min="4353" max="4353" width="35.85546875" style="68" customWidth="1"/>
    <col min="4354" max="4355" width="0" style="68" hidden="1" customWidth="1"/>
    <col min="4356" max="4356" width="22.140625" style="68" customWidth="1"/>
    <col min="4357" max="4357" width="12.42578125" style="68" bestFit="1" customWidth="1"/>
    <col min="4358" max="4358" width="22.42578125" style="68" customWidth="1"/>
    <col min="4359" max="4359" width="2.5703125" style="68" customWidth="1"/>
    <col min="4360" max="4606" width="10.85546875" style="68"/>
    <col min="4607" max="4607" width="2.5703125" style="68" customWidth="1"/>
    <col min="4608" max="4608" width="12.42578125" style="68" customWidth="1"/>
    <col min="4609" max="4609" width="35.85546875" style="68" customWidth="1"/>
    <col min="4610" max="4611" width="0" style="68" hidden="1" customWidth="1"/>
    <col min="4612" max="4612" width="22.140625" style="68" customWidth="1"/>
    <col min="4613" max="4613" width="12.42578125" style="68" bestFit="1" customWidth="1"/>
    <col min="4614" max="4614" width="22.42578125" style="68" customWidth="1"/>
    <col min="4615" max="4615" width="2.5703125" style="68" customWidth="1"/>
    <col min="4616" max="4862" width="10.85546875" style="68"/>
    <col min="4863" max="4863" width="2.5703125" style="68" customWidth="1"/>
    <col min="4864" max="4864" width="12.42578125" style="68" customWidth="1"/>
    <col min="4865" max="4865" width="35.85546875" style="68" customWidth="1"/>
    <col min="4866" max="4867" width="0" style="68" hidden="1" customWidth="1"/>
    <col min="4868" max="4868" width="22.140625" style="68" customWidth="1"/>
    <col min="4869" max="4869" width="12.42578125" style="68" bestFit="1" customWidth="1"/>
    <col min="4870" max="4870" width="22.42578125" style="68" customWidth="1"/>
    <col min="4871" max="4871" width="2.5703125" style="68" customWidth="1"/>
    <col min="4872" max="5118" width="10.85546875" style="68"/>
    <col min="5119" max="5119" width="2.5703125" style="68" customWidth="1"/>
    <col min="5120" max="5120" width="12.42578125" style="68" customWidth="1"/>
    <col min="5121" max="5121" width="35.85546875" style="68" customWidth="1"/>
    <col min="5122" max="5123" width="0" style="68" hidden="1" customWidth="1"/>
    <col min="5124" max="5124" width="22.140625" style="68" customWidth="1"/>
    <col min="5125" max="5125" width="12.42578125" style="68" bestFit="1" customWidth="1"/>
    <col min="5126" max="5126" width="22.42578125" style="68" customWidth="1"/>
    <col min="5127" max="5127" width="2.5703125" style="68" customWidth="1"/>
    <col min="5128" max="5374" width="10.85546875" style="68"/>
    <col min="5375" max="5375" width="2.5703125" style="68" customWidth="1"/>
    <col min="5376" max="5376" width="12.42578125" style="68" customWidth="1"/>
    <col min="5377" max="5377" width="35.85546875" style="68" customWidth="1"/>
    <col min="5378" max="5379" width="0" style="68" hidden="1" customWidth="1"/>
    <col min="5380" max="5380" width="22.140625" style="68" customWidth="1"/>
    <col min="5381" max="5381" width="12.42578125" style="68" bestFit="1" customWidth="1"/>
    <col min="5382" max="5382" width="22.42578125" style="68" customWidth="1"/>
    <col min="5383" max="5383" width="2.5703125" style="68" customWidth="1"/>
    <col min="5384" max="5630" width="10.85546875" style="68"/>
    <col min="5631" max="5631" width="2.5703125" style="68" customWidth="1"/>
    <col min="5632" max="5632" width="12.42578125" style="68" customWidth="1"/>
    <col min="5633" max="5633" width="35.85546875" style="68" customWidth="1"/>
    <col min="5634" max="5635" width="0" style="68" hidden="1" customWidth="1"/>
    <col min="5636" max="5636" width="22.140625" style="68" customWidth="1"/>
    <col min="5637" max="5637" width="12.42578125" style="68" bestFit="1" customWidth="1"/>
    <col min="5638" max="5638" width="22.42578125" style="68" customWidth="1"/>
    <col min="5639" max="5639" width="2.5703125" style="68" customWidth="1"/>
    <col min="5640" max="5886" width="10.85546875" style="68"/>
    <col min="5887" max="5887" width="2.5703125" style="68" customWidth="1"/>
    <col min="5888" max="5888" width="12.42578125" style="68" customWidth="1"/>
    <col min="5889" max="5889" width="35.85546875" style="68" customWidth="1"/>
    <col min="5890" max="5891" width="0" style="68" hidden="1" customWidth="1"/>
    <col min="5892" max="5892" width="22.140625" style="68" customWidth="1"/>
    <col min="5893" max="5893" width="12.42578125" style="68" bestFit="1" customWidth="1"/>
    <col min="5894" max="5894" width="22.42578125" style="68" customWidth="1"/>
    <col min="5895" max="5895" width="2.5703125" style="68" customWidth="1"/>
    <col min="5896" max="6142" width="10.85546875" style="68"/>
    <col min="6143" max="6143" width="2.5703125" style="68" customWidth="1"/>
    <col min="6144" max="6144" width="12.42578125" style="68" customWidth="1"/>
    <col min="6145" max="6145" width="35.85546875" style="68" customWidth="1"/>
    <col min="6146" max="6147" width="0" style="68" hidden="1" customWidth="1"/>
    <col min="6148" max="6148" width="22.140625" style="68" customWidth="1"/>
    <col min="6149" max="6149" width="12.42578125" style="68" bestFit="1" customWidth="1"/>
    <col min="6150" max="6150" width="22.42578125" style="68" customWidth="1"/>
    <col min="6151" max="6151" width="2.5703125" style="68" customWidth="1"/>
    <col min="6152" max="6398" width="10.85546875" style="68"/>
    <col min="6399" max="6399" width="2.5703125" style="68" customWidth="1"/>
    <col min="6400" max="6400" width="12.42578125" style="68" customWidth="1"/>
    <col min="6401" max="6401" width="35.85546875" style="68" customWidth="1"/>
    <col min="6402" max="6403" width="0" style="68" hidden="1" customWidth="1"/>
    <col min="6404" max="6404" width="22.140625" style="68" customWidth="1"/>
    <col min="6405" max="6405" width="12.42578125" style="68" bestFit="1" customWidth="1"/>
    <col min="6406" max="6406" width="22.42578125" style="68" customWidth="1"/>
    <col min="6407" max="6407" width="2.5703125" style="68" customWidth="1"/>
    <col min="6408" max="6654" width="10.85546875" style="68"/>
    <col min="6655" max="6655" width="2.5703125" style="68" customWidth="1"/>
    <col min="6656" max="6656" width="12.42578125" style="68" customWidth="1"/>
    <col min="6657" max="6657" width="35.85546875" style="68" customWidth="1"/>
    <col min="6658" max="6659" width="0" style="68" hidden="1" customWidth="1"/>
    <col min="6660" max="6660" width="22.140625" style="68" customWidth="1"/>
    <col min="6661" max="6661" width="12.42578125" style="68" bestFit="1" customWidth="1"/>
    <col min="6662" max="6662" width="22.42578125" style="68" customWidth="1"/>
    <col min="6663" max="6663" width="2.5703125" style="68" customWidth="1"/>
    <col min="6664" max="6910" width="10.85546875" style="68"/>
    <col min="6911" max="6911" width="2.5703125" style="68" customWidth="1"/>
    <col min="6912" max="6912" width="12.42578125" style="68" customWidth="1"/>
    <col min="6913" max="6913" width="35.85546875" style="68" customWidth="1"/>
    <col min="6914" max="6915" width="0" style="68" hidden="1" customWidth="1"/>
    <col min="6916" max="6916" width="22.140625" style="68" customWidth="1"/>
    <col min="6917" max="6917" width="12.42578125" style="68" bestFit="1" customWidth="1"/>
    <col min="6918" max="6918" width="22.42578125" style="68" customWidth="1"/>
    <col min="6919" max="6919" width="2.5703125" style="68" customWidth="1"/>
    <col min="6920" max="7166" width="10.85546875" style="68"/>
    <col min="7167" max="7167" width="2.5703125" style="68" customWidth="1"/>
    <col min="7168" max="7168" width="12.42578125" style="68" customWidth="1"/>
    <col min="7169" max="7169" width="35.85546875" style="68" customWidth="1"/>
    <col min="7170" max="7171" width="0" style="68" hidden="1" customWidth="1"/>
    <col min="7172" max="7172" width="22.140625" style="68" customWidth="1"/>
    <col min="7173" max="7173" width="12.42578125" style="68" bestFit="1" customWidth="1"/>
    <col min="7174" max="7174" width="22.42578125" style="68" customWidth="1"/>
    <col min="7175" max="7175" width="2.5703125" style="68" customWidth="1"/>
    <col min="7176" max="7422" width="10.85546875" style="68"/>
    <col min="7423" max="7423" width="2.5703125" style="68" customWidth="1"/>
    <col min="7424" max="7424" width="12.42578125" style="68" customWidth="1"/>
    <col min="7425" max="7425" width="35.85546875" style="68" customWidth="1"/>
    <col min="7426" max="7427" width="0" style="68" hidden="1" customWidth="1"/>
    <col min="7428" max="7428" width="22.140625" style="68" customWidth="1"/>
    <col min="7429" max="7429" width="12.42578125" style="68" bestFit="1" customWidth="1"/>
    <col min="7430" max="7430" width="22.42578125" style="68" customWidth="1"/>
    <col min="7431" max="7431" width="2.5703125" style="68" customWidth="1"/>
    <col min="7432" max="7678" width="10.85546875" style="68"/>
    <col min="7679" max="7679" width="2.5703125" style="68" customWidth="1"/>
    <col min="7680" max="7680" width="12.42578125" style="68" customWidth="1"/>
    <col min="7681" max="7681" width="35.85546875" style="68" customWidth="1"/>
    <col min="7682" max="7683" width="0" style="68" hidden="1" customWidth="1"/>
    <col min="7684" max="7684" width="22.140625" style="68" customWidth="1"/>
    <col min="7685" max="7685" width="12.42578125" style="68" bestFit="1" customWidth="1"/>
    <col min="7686" max="7686" width="22.42578125" style="68" customWidth="1"/>
    <col min="7687" max="7687" width="2.5703125" style="68" customWidth="1"/>
    <col min="7688" max="7934" width="10.85546875" style="68"/>
    <col min="7935" max="7935" width="2.5703125" style="68" customWidth="1"/>
    <col min="7936" max="7936" width="12.42578125" style="68" customWidth="1"/>
    <col min="7937" max="7937" width="35.85546875" style="68" customWidth="1"/>
    <col min="7938" max="7939" width="0" style="68" hidden="1" customWidth="1"/>
    <col min="7940" max="7940" width="22.140625" style="68" customWidth="1"/>
    <col min="7941" max="7941" width="12.42578125" style="68" bestFit="1" customWidth="1"/>
    <col min="7942" max="7942" width="22.42578125" style="68" customWidth="1"/>
    <col min="7943" max="7943" width="2.5703125" style="68" customWidth="1"/>
    <col min="7944" max="8190" width="10.85546875" style="68"/>
    <col min="8191" max="8191" width="2.5703125" style="68" customWidth="1"/>
    <col min="8192" max="8192" width="12.42578125" style="68" customWidth="1"/>
    <col min="8193" max="8193" width="35.85546875" style="68" customWidth="1"/>
    <col min="8194" max="8195" width="0" style="68" hidden="1" customWidth="1"/>
    <col min="8196" max="8196" width="22.140625" style="68" customWidth="1"/>
    <col min="8197" max="8197" width="12.42578125" style="68" bestFit="1" customWidth="1"/>
    <col min="8198" max="8198" width="22.42578125" style="68" customWidth="1"/>
    <col min="8199" max="8199" width="2.5703125" style="68" customWidth="1"/>
    <col min="8200" max="8446" width="10.85546875" style="68"/>
    <col min="8447" max="8447" width="2.5703125" style="68" customWidth="1"/>
    <col min="8448" max="8448" width="12.42578125" style="68" customWidth="1"/>
    <col min="8449" max="8449" width="35.85546875" style="68" customWidth="1"/>
    <col min="8450" max="8451" width="0" style="68" hidden="1" customWidth="1"/>
    <col min="8452" max="8452" width="22.140625" style="68" customWidth="1"/>
    <col min="8453" max="8453" width="12.42578125" style="68" bestFit="1" customWidth="1"/>
    <col min="8454" max="8454" width="22.42578125" style="68" customWidth="1"/>
    <col min="8455" max="8455" width="2.5703125" style="68" customWidth="1"/>
    <col min="8456" max="8702" width="10.85546875" style="68"/>
    <col min="8703" max="8703" width="2.5703125" style="68" customWidth="1"/>
    <col min="8704" max="8704" width="12.42578125" style="68" customWidth="1"/>
    <col min="8705" max="8705" width="35.85546875" style="68" customWidth="1"/>
    <col min="8706" max="8707" width="0" style="68" hidden="1" customWidth="1"/>
    <col min="8708" max="8708" width="22.140625" style="68" customWidth="1"/>
    <col min="8709" max="8709" width="12.42578125" style="68" bestFit="1" customWidth="1"/>
    <col min="8710" max="8710" width="22.42578125" style="68" customWidth="1"/>
    <col min="8711" max="8711" width="2.5703125" style="68" customWidth="1"/>
    <col min="8712" max="8958" width="10.85546875" style="68"/>
    <col min="8959" max="8959" width="2.5703125" style="68" customWidth="1"/>
    <col min="8960" max="8960" width="12.42578125" style="68" customWidth="1"/>
    <col min="8961" max="8961" width="35.85546875" style="68" customWidth="1"/>
    <col min="8962" max="8963" width="0" style="68" hidden="1" customWidth="1"/>
    <col min="8964" max="8964" width="22.140625" style="68" customWidth="1"/>
    <col min="8965" max="8965" width="12.42578125" style="68" bestFit="1" customWidth="1"/>
    <col min="8966" max="8966" width="22.42578125" style="68" customWidth="1"/>
    <col min="8967" max="8967" width="2.5703125" style="68" customWidth="1"/>
    <col min="8968" max="9214" width="10.85546875" style="68"/>
    <col min="9215" max="9215" width="2.5703125" style="68" customWidth="1"/>
    <col min="9216" max="9216" width="12.42578125" style="68" customWidth="1"/>
    <col min="9217" max="9217" width="35.85546875" style="68" customWidth="1"/>
    <col min="9218" max="9219" width="0" style="68" hidden="1" customWidth="1"/>
    <col min="9220" max="9220" width="22.140625" style="68" customWidth="1"/>
    <col min="9221" max="9221" width="12.42578125" style="68" bestFit="1" customWidth="1"/>
    <col min="9222" max="9222" width="22.42578125" style="68" customWidth="1"/>
    <col min="9223" max="9223" width="2.5703125" style="68" customWidth="1"/>
    <col min="9224" max="9470" width="10.85546875" style="68"/>
    <col min="9471" max="9471" width="2.5703125" style="68" customWidth="1"/>
    <col min="9472" max="9472" width="12.42578125" style="68" customWidth="1"/>
    <col min="9473" max="9473" width="35.85546875" style="68" customWidth="1"/>
    <col min="9474" max="9475" width="0" style="68" hidden="1" customWidth="1"/>
    <col min="9476" max="9476" width="22.140625" style="68" customWidth="1"/>
    <col min="9477" max="9477" width="12.42578125" style="68" bestFit="1" customWidth="1"/>
    <col min="9478" max="9478" width="22.42578125" style="68" customWidth="1"/>
    <col min="9479" max="9479" width="2.5703125" style="68" customWidth="1"/>
    <col min="9480" max="9726" width="10.85546875" style="68"/>
    <col min="9727" max="9727" width="2.5703125" style="68" customWidth="1"/>
    <col min="9728" max="9728" width="12.42578125" style="68" customWidth="1"/>
    <col min="9729" max="9729" width="35.85546875" style="68" customWidth="1"/>
    <col min="9730" max="9731" width="0" style="68" hidden="1" customWidth="1"/>
    <col min="9732" max="9732" width="22.140625" style="68" customWidth="1"/>
    <col min="9733" max="9733" width="12.42578125" style="68" bestFit="1" customWidth="1"/>
    <col min="9734" max="9734" width="22.42578125" style="68" customWidth="1"/>
    <col min="9735" max="9735" width="2.5703125" style="68" customWidth="1"/>
    <col min="9736" max="9982" width="10.85546875" style="68"/>
    <col min="9983" max="9983" width="2.5703125" style="68" customWidth="1"/>
    <col min="9984" max="9984" width="12.42578125" style="68" customWidth="1"/>
    <col min="9985" max="9985" width="35.85546875" style="68" customWidth="1"/>
    <col min="9986" max="9987" width="0" style="68" hidden="1" customWidth="1"/>
    <col min="9988" max="9988" width="22.140625" style="68" customWidth="1"/>
    <col min="9989" max="9989" width="12.42578125" style="68" bestFit="1" customWidth="1"/>
    <col min="9990" max="9990" width="22.42578125" style="68" customWidth="1"/>
    <col min="9991" max="9991" width="2.5703125" style="68" customWidth="1"/>
    <col min="9992" max="10238" width="10.85546875" style="68"/>
    <col min="10239" max="10239" width="2.5703125" style="68" customWidth="1"/>
    <col min="10240" max="10240" width="12.42578125" style="68" customWidth="1"/>
    <col min="10241" max="10241" width="35.85546875" style="68" customWidth="1"/>
    <col min="10242" max="10243" width="0" style="68" hidden="1" customWidth="1"/>
    <col min="10244" max="10244" width="22.140625" style="68" customWidth="1"/>
    <col min="10245" max="10245" width="12.42578125" style="68" bestFit="1" customWidth="1"/>
    <col min="10246" max="10246" width="22.42578125" style="68" customWidth="1"/>
    <col min="10247" max="10247" width="2.5703125" style="68" customWidth="1"/>
    <col min="10248" max="10494" width="10.85546875" style="68"/>
    <col min="10495" max="10495" width="2.5703125" style="68" customWidth="1"/>
    <col min="10496" max="10496" width="12.42578125" style="68" customWidth="1"/>
    <col min="10497" max="10497" width="35.85546875" style="68" customWidth="1"/>
    <col min="10498" max="10499" width="0" style="68" hidden="1" customWidth="1"/>
    <col min="10500" max="10500" width="22.140625" style="68" customWidth="1"/>
    <col min="10501" max="10501" width="12.42578125" style="68" bestFit="1" customWidth="1"/>
    <col min="10502" max="10502" width="22.42578125" style="68" customWidth="1"/>
    <col min="10503" max="10503" width="2.5703125" style="68" customWidth="1"/>
    <col min="10504" max="10750" width="10.85546875" style="68"/>
    <col min="10751" max="10751" width="2.5703125" style="68" customWidth="1"/>
    <col min="10752" max="10752" width="12.42578125" style="68" customWidth="1"/>
    <col min="10753" max="10753" width="35.85546875" style="68" customWidth="1"/>
    <col min="10754" max="10755" width="0" style="68" hidden="1" customWidth="1"/>
    <col min="10756" max="10756" width="22.140625" style="68" customWidth="1"/>
    <col min="10757" max="10757" width="12.42578125" style="68" bestFit="1" customWidth="1"/>
    <col min="10758" max="10758" width="22.42578125" style="68" customWidth="1"/>
    <col min="10759" max="10759" width="2.5703125" style="68" customWidth="1"/>
    <col min="10760" max="11006" width="10.85546875" style="68"/>
    <col min="11007" max="11007" width="2.5703125" style="68" customWidth="1"/>
    <col min="11008" max="11008" width="12.42578125" style="68" customWidth="1"/>
    <col min="11009" max="11009" width="35.85546875" style="68" customWidth="1"/>
    <col min="11010" max="11011" width="0" style="68" hidden="1" customWidth="1"/>
    <col min="11012" max="11012" width="22.140625" style="68" customWidth="1"/>
    <col min="11013" max="11013" width="12.42578125" style="68" bestFit="1" customWidth="1"/>
    <col min="11014" max="11014" width="22.42578125" style="68" customWidth="1"/>
    <col min="11015" max="11015" width="2.5703125" style="68" customWidth="1"/>
    <col min="11016" max="11262" width="10.85546875" style="68"/>
    <col min="11263" max="11263" width="2.5703125" style="68" customWidth="1"/>
    <col min="11264" max="11264" width="12.42578125" style="68" customWidth="1"/>
    <col min="11265" max="11265" width="35.85546875" style="68" customWidth="1"/>
    <col min="11266" max="11267" width="0" style="68" hidden="1" customWidth="1"/>
    <col min="11268" max="11268" width="22.140625" style="68" customWidth="1"/>
    <col min="11269" max="11269" width="12.42578125" style="68" bestFit="1" customWidth="1"/>
    <col min="11270" max="11270" width="22.42578125" style="68" customWidth="1"/>
    <col min="11271" max="11271" width="2.5703125" style="68" customWidth="1"/>
    <col min="11272" max="11518" width="10.85546875" style="68"/>
    <col min="11519" max="11519" width="2.5703125" style="68" customWidth="1"/>
    <col min="11520" max="11520" width="12.42578125" style="68" customWidth="1"/>
    <col min="11521" max="11521" width="35.85546875" style="68" customWidth="1"/>
    <col min="11522" max="11523" width="0" style="68" hidden="1" customWidth="1"/>
    <col min="11524" max="11524" width="22.140625" style="68" customWidth="1"/>
    <col min="11525" max="11525" width="12.42578125" style="68" bestFit="1" customWidth="1"/>
    <col min="11526" max="11526" width="22.42578125" style="68" customWidth="1"/>
    <col min="11527" max="11527" width="2.5703125" style="68" customWidth="1"/>
    <col min="11528" max="11774" width="10.85546875" style="68"/>
    <col min="11775" max="11775" width="2.5703125" style="68" customWidth="1"/>
    <col min="11776" max="11776" width="12.42578125" style="68" customWidth="1"/>
    <col min="11777" max="11777" width="35.85546875" style="68" customWidth="1"/>
    <col min="11778" max="11779" width="0" style="68" hidden="1" customWidth="1"/>
    <col min="11780" max="11780" width="22.140625" style="68" customWidth="1"/>
    <col min="11781" max="11781" width="12.42578125" style="68" bestFit="1" customWidth="1"/>
    <col min="11782" max="11782" width="22.42578125" style="68" customWidth="1"/>
    <col min="11783" max="11783" width="2.5703125" style="68" customWidth="1"/>
    <col min="11784" max="12030" width="10.85546875" style="68"/>
    <col min="12031" max="12031" width="2.5703125" style="68" customWidth="1"/>
    <col min="12032" max="12032" width="12.42578125" style="68" customWidth="1"/>
    <col min="12033" max="12033" width="35.85546875" style="68" customWidth="1"/>
    <col min="12034" max="12035" width="0" style="68" hidden="1" customWidth="1"/>
    <col min="12036" max="12036" width="22.140625" style="68" customWidth="1"/>
    <col min="12037" max="12037" width="12.42578125" style="68" bestFit="1" customWidth="1"/>
    <col min="12038" max="12038" width="22.42578125" style="68" customWidth="1"/>
    <col min="12039" max="12039" width="2.5703125" style="68" customWidth="1"/>
    <col min="12040" max="12286" width="10.85546875" style="68"/>
    <col min="12287" max="12287" width="2.5703125" style="68" customWidth="1"/>
    <col min="12288" max="12288" width="12.42578125" style="68" customWidth="1"/>
    <col min="12289" max="12289" width="35.85546875" style="68" customWidth="1"/>
    <col min="12290" max="12291" width="0" style="68" hidden="1" customWidth="1"/>
    <col min="12292" max="12292" width="22.140625" style="68" customWidth="1"/>
    <col min="12293" max="12293" width="12.42578125" style="68" bestFit="1" customWidth="1"/>
    <col min="12294" max="12294" width="22.42578125" style="68" customWidth="1"/>
    <col min="12295" max="12295" width="2.5703125" style="68" customWidth="1"/>
    <col min="12296" max="12542" width="10.85546875" style="68"/>
    <col min="12543" max="12543" width="2.5703125" style="68" customWidth="1"/>
    <col min="12544" max="12544" width="12.42578125" style="68" customWidth="1"/>
    <col min="12545" max="12545" width="35.85546875" style="68" customWidth="1"/>
    <col min="12546" max="12547" width="0" style="68" hidden="1" customWidth="1"/>
    <col min="12548" max="12548" width="22.140625" style="68" customWidth="1"/>
    <col min="12549" max="12549" width="12.42578125" style="68" bestFit="1" customWidth="1"/>
    <col min="12550" max="12550" width="22.42578125" style="68" customWidth="1"/>
    <col min="12551" max="12551" width="2.5703125" style="68" customWidth="1"/>
    <col min="12552" max="12798" width="10.85546875" style="68"/>
    <col min="12799" max="12799" width="2.5703125" style="68" customWidth="1"/>
    <col min="12800" max="12800" width="12.42578125" style="68" customWidth="1"/>
    <col min="12801" max="12801" width="35.85546875" style="68" customWidth="1"/>
    <col min="12802" max="12803" width="0" style="68" hidden="1" customWidth="1"/>
    <col min="12804" max="12804" width="22.140625" style="68" customWidth="1"/>
    <col min="12805" max="12805" width="12.42578125" style="68" bestFit="1" customWidth="1"/>
    <col min="12806" max="12806" width="22.42578125" style="68" customWidth="1"/>
    <col min="12807" max="12807" width="2.5703125" style="68" customWidth="1"/>
    <col min="12808" max="13054" width="10.85546875" style="68"/>
    <col min="13055" max="13055" width="2.5703125" style="68" customWidth="1"/>
    <col min="13056" max="13056" width="12.42578125" style="68" customWidth="1"/>
    <col min="13057" max="13057" width="35.85546875" style="68" customWidth="1"/>
    <col min="13058" max="13059" width="0" style="68" hidden="1" customWidth="1"/>
    <col min="13060" max="13060" width="22.140625" style="68" customWidth="1"/>
    <col min="13061" max="13061" width="12.42578125" style="68" bestFit="1" customWidth="1"/>
    <col min="13062" max="13062" width="22.42578125" style="68" customWidth="1"/>
    <col min="13063" max="13063" width="2.5703125" style="68" customWidth="1"/>
    <col min="13064" max="13310" width="10.85546875" style="68"/>
    <col min="13311" max="13311" width="2.5703125" style="68" customWidth="1"/>
    <col min="13312" max="13312" width="12.42578125" style="68" customWidth="1"/>
    <col min="13313" max="13313" width="35.85546875" style="68" customWidth="1"/>
    <col min="13314" max="13315" width="0" style="68" hidden="1" customWidth="1"/>
    <col min="13316" max="13316" width="22.140625" style="68" customWidth="1"/>
    <col min="13317" max="13317" width="12.42578125" style="68" bestFit="1" customWidth="1"/>
    <col min="13318" max="13318" width="22.42578125" style="68" customWidth="1"/>
    <col min="13319" max="13319" width="2.5703125" style="68" customWidth="1"/>
    <col min="13320" max="13566" width="10.85546875" style="68"/>
    <col min="13567" max="13567" width="2.5703125" style="68" customWidth="1"/>
    <col min="13568" max="13568" width="12.42578125" style="68" customWidth="1"/>
    <col min="13569" max="13569" width="35.85546875" style="68" customWidth="1"/>
    <col min="13570" max="13571" width="0" style="68" hidden="1" customWidth="1"/>
    <col min="13572" max="13572" width="22.140625" style="68" customWidth="1"/>
    <col min="13573" max="13573" width="12.42578125" style="68" bestFit="1" customWidth="1"/>
    <col min="13574" max="13574" width="22.42578125" style="68" customWidth="1"/>
    <col min="13575" max="13575" width="2.5703125" style="68" customWidth="1"/>
    <col min="13576" max="13822" width="10.85546875" style="68"/>
    <col min="13823" max="13823" width="2.5703125" style="68" customWidth="1"/>
    <col min="13824" max="13824" width="12.42578125" style="68" customWidth="1"/>
    <col min="13825" max="13825" width="35.85546875" style="68" customWidth="1"/>
    <col min="13826" max="13827" width="0" style="68" hidden="1" customWidth="1"/>
    <col min="13828" max="13828" width="22.140625" style="68" customWidth="1"/>
    <col min="13829" max="13829" width="12.42578125" style="68" bestFit="1" customWidth="1"/>
    <col min="13830" max="13830" width="22.42578125" style="68" customWidth="1"/>
    <col min="13831" max="13831" width="2.5703125" style="68" customWidth="1"/>
    <col min="13832" max="14078" width="10.85546875" style="68"/>
    <col min="14079" max="14079" width="2.5703125" style="68" customWidth="1"/>
    <col min="14080" max="14080" width="12.42578125" style="68" customWidth="1"/>
    <col min="14081" max="14081" width="35.85546875" style="68" customWidth="1"/>
    <col min="14082" max="14083" width="0" style="68" hidden="1" customWidth="1"/>
    <col min="14084" max="14084" width="22.140625" style="68" customWidth="1"/>
    <col min="14085" max="14085" width="12.42578125" style="68" bestFit="1" customWidth="1"/>
    <col min="14086" max="14086" width="22.42578125" style="68" customWidth="1"/>
    <col min="14087" max="14087" width="2.5703125" style="68" customWidth="1"/>
    <col min="14088" max="14334" width="10.85546875" style="68"/>
    <col min="14335" max="14335" width="2.5703125" style="68" customWidth="1"/>
    <col min="14336" max="14336" width="12.42578125" style="68" customWidth="1"/>
    <col min="14337" max="14337" width="35.85546875" style="68" customWidth="1"/>
    <col min="14338" max="14339" width="0" style="68" hidden="1" customWidth="1"/>
    <col min="14340" max="14340" width="22.140625" style="68" customWidth="1"/>
    <col min="14341" max="14341" width="12.42578125" style="68" bestFit="1" customWidth="1"/>
    <col min="14342" max="14342" width="22.42578125" style="68" customWidth="1"/>
    <col min="14343" max="14343" width="2.5703125" style="68" customWidth="1"/>
    <col min="14344" max="14590" width="10.85546875" style="68"/>
    <col min="14591" max="14591" width="2.5703125" style="68" customWidth="1"/>
    <col min="14592" max="14592" width="12.42578125" style="68" customWidth="1"/>
    <col min="14593" max="14593" width="35.85546875" style="68" customWidth="1"/>
    <col min="14594" max="14595" width="0" style="68" hidden="1" customWidth="1"/>
    <col min="14596" max="14596" width="22.140625" style="68" customWidth="1"/>
    <col min="14597" max="14597" width="12.42578125" style="68" bestFit="1" customWidth="1"/>
    <col min="14598" max="14598" width="22.42578125" style="68" customWidth="1"/>
    <col min="14599" max="14599" width="2.5703125" style="68" customWidth="1"/>
    <col min="14600" max="14846" width="10.85546875" style="68"/>
    <col min="14847" max="14847" width="2.5703125" style="68" customWidth="1"/>
    <col min="14848" max="14848" width="12.42578125" style="68" customWidth="1"/>
    <col min="14849" max="14849" width="35.85546875" style="68" customWidth="1"/>
    <col min="14850" max="14851" width="0" style="68" hidden="1" customWidth="1"/>
    <col min="14852" max="14852" width="22.140625" style="68" customWidth="1"/>
    <col min="14853" max="14853" width="12.42578125" style="68" bestFit="1" customWidth="1"/>
    <col min="14854" max="14854" width="22.42578125" style="68" customWidth="1"/>
    <col min="14855" max="14855" width="2.5703125" style="68" customWidth="1"/>
    <col min="14856" max="15102" width="10.85546875" style="68"/>
    <col min="15103" max="15103" width="2.5703125" style="68" customWidth="1"/>
    <col min="15104" max="15104" width="12.42578125" style="68" customWidth="1"/>
    <col min="15105" max="15105" width="35.85546875" style="68" customWidth="1"/>
    <col min="15106" max="15107" width="0" style="68" hidden="1" customWidth="1"/>
    <col min="15108" max="15108" width="22.140625" style="68" customWidth="1"/>
    <col min="15109" max="15109" width="12.42578125" style="68" bestFit="1" customWidth="1"/>
    <col min="15110" max="15110" width="22.42578125" style="68" customWidth="1"/>
    <col min="15111" max="15111" width="2.5703125" style="68" customWidth="1"/>
    <col min="15112" max="15358" width="10.85546875" style="68"/>
    <col min="15359" max="15359" width="2.5703125" style="68" customWidth="1"/>
    <col min="15360" max="15360" width="12.42578125" style="68" customWidth="1"/>
    <col min="15361" max="15361" width="35.85546875" style="68" customWidth="1"/>
    <col min="15362" max="15363" width="0" style="68" hidden="1" customWidth="1"/>
    <col min="15364" max="15364" width="22.140625" style="68" customWidth="1"/>
    <col min="15365" max="15365" width="12.42578125" style="68" bestFit="1" customWidth="1"/>
    <col min="15366" max="15366" width="22.42578125" style="68" customWidth="1"/>
    <col min="15367" max="15367" width="2.5703125" style="68" customWidth="1"/>
    <col min="15368" max="15614" width="10.85546875" style="68"/>
    <col min="15615" max="15615" width="2.5703125" style="68" customWidth="1"/>
    <col min="15616" max="15616" width="12.42578125" style="68" customWidth="1"/>
    <col min="15617" max="15617" width="35.85546875" style="68" customWidth="1"/>
    <col min="15618" max="15619" width="0" style="68" hidden="1" customWidth="1"/>
    <col min="15620" max="15620" width="22.140625" style="68" customWidth="1"/>
    <col min="15621" max="15621" width="12.42578125" style="68" bestFit="1" customWidth="1"/>
    <col min="15622" max="15622" width="22.42578125" style="68" customWidth="1"/>
    <col min="15623" max="15623" width="2.5703125" style="68" customWidth="1"/>
    <col min="15624" max="15870" width="10.85546875" style="68"/>
    <col min="15871" max="15871" width="2.5703125" style="68" customWidth="1"/>
    <col min="15872" max="15872" width="12.42578125" style="68" customWidth="1"/>
    <col min="15873" max="15873" width="35.85546875" style="68" customWidth="1"/>
    <col min="15874" max="15875" width="0" style="68" hidden="1" customWidth="1"/>
    <col min="15876" max="15876" width="22.140625" style="68" customWidth="1"/>
    <col min="15877" max="15877" width="12.42578125" style="68" bestFit="1" customWidth="1"/>
    <col min="15878" max="15878" width="22.42578125" style="68" customWidth="1"/>
    <col min="15879" max="15879" width="2.5703125" style="68" customWidth="1"/>
    <col min="15880" max="16126" width="10.85546875" style="68"/>
    <col min="16127" max="16127" width="2.5703125" style="68" customWidth="1"/>
    <col min="16128" max="16128" width="12.42578125" style="68" customWidth="1"/>
    <col min="16129" max="16129" width="35.85546875" style="68" customWidth="1"/>
    <col min="16130" max="16131" width="0" style="68" hidden="1" customWidth="1"/>
    <col min="16132" max="16132" width="22.140625" style="68" customWidth="1"/>
    <col min="16133" max="16133" width="12.42578125" style="68" bestFit="1" customWidth="1"/>
    <col min="16134" max="16134" width="22.42578125" style="68" customWidth="1"/>
    <col min="16135" max="16135" width="2.5703125" style="68" customWidth="1"/>
    <col min="16136" max="16384" width="10.85546875" style="68"/>
  </cols>
  <sheetData>
    <row r="1" spans="1:13" ht="15.75" thickBot="1" x14ac:dyDescent="0.3">
      <c r="A1" s="31"/>
      <c r="B1" s="31"/>
      <c r="C1" s="31"/>
      <c r="D1" s="31"/>
      <c r="E1" s="31"/>
      <c r="F1" s="31"/>
      <c r="G1" s="67"/>
    </row>
    <row r="2" spans="1:13" ht="30" customHeight="1" x14ac:dyDescent="0.25">
      <c r="A2" s="31"/>
      <c r="B2" s="97" t="s">
        <v>93</v>
      </c>
      <c r="C2" s="98"/>
      <c r="D2" s="98"/>
      <c r="E2" s="98"/>
      <c r="F2" s="98"/>
      <c r="G2" s="99"/>
    </row>
    <row r="3" spans="1:13" ht="47.25" x14ac:dyDescent="0.25">
      <c r="A3" s="31"/>
      <c r="B3" s="59" t="s">
        <v>0</v>
      </c>
      <c r="C3" s="60" t="s">
        <v>68</v>
      </c>
      <c r="D3" s="60" t="s">
        <v>94</v>
      </c>
      <c r="E3" s="61"/>
      <c r="F3" s="60" t="s">
        <v>95</v>
      </c>
      <c r="G3" s="62" t="s">
        <v>80</v>
      </c>
      <c r="H3" s="70"/>
      <c r="I3" s="69"/>
      <c r="J3" s="70"/>
      <c r="K3" s="69"/>
      <c r="L3" s="70"/>
      <c r="M3" s="70"/>
    </row>
    <row r="4" spans="1:13" ht="32.1" customHeight="1" x14ac:dyDescent="0.25">
      <c r="A4" s="31"/>
      <c r="B4" s="63">
        <v>3</v>
      </c>
      <c r="C4" s="64" t="s">
        <v>69</v>
      </c>
      <c r="D4" s="80">
        <v>6023310</v>
      </c>
      <c r="E4" s="82">
        <f t="shared" ref="E4:E12" si="0">(F4-D4)/D4</f>
        <v>2.5428558384011733E-2</v>
      </c>
      <c r="F4" s="80">
        <v>6176474.0900000017</v>
      </c>
      <c r="G4" s="81">
        <f>F4-D4</f>
        <v>153164.09000000171</v>
      </c>
    </row>
    <row r="5" spans="1:13" ht="30" customHeight="1" x14ac:dyDescent="0.25">
      <c r="A5" s="31"/>
      <c r="B5" s="63">
        <v>4</v>
      </c>
      <c r="C5" s="64" t="s">
        <v>70</v>
      </c>
      <c r="D5" s="80">
        <v>2683969</v>
      </c>
      <c r="E5" s="82">
        <f t="shared" si="0"/>
        <v>0.19047190932533131</v>
      </c>
      <c r="F5" s="80">
        <v>3195189.7</v>
      </c>
      <c r="G5" s="81">
        <f t="shared" ref="G5:G13" si="1">F5-D5</f>
        <v>511220.70000000019</v>
      </c>
    </row>
    <row r="6" spans="1:13" ht="30" customHeight="1" x14ac:dyDescent="0.25">
      <c r="A6" s="31"/>
      <c r="B6" s="63">
        <v>5</v>
      </c>
      <c r="C6" s="64" t="s">
        <v>71</v>
      </c>
      <c r="D6" s="80">
        <v>629379</v>
      </c>
      <c r="E6" s="82">
        <f t="shared" si="0"/>
        <v>6.956067806520326E-2</v>
      </c>
      <c r="F6" s="80">
        <v>673159.02999999956</v>
      </c>
      <c r="G6" s="81">
        <f t="shared" si="1"/>
        <v>43780.029999999562</v>
      </c>
    </row>
    <row r="7" spans="1:13" ht="30" customHeight="1" x14ac:dyDescent="0.25">
      <c r="A7" s="31"/>
      <c r="B7" s="93" t="s">
        <v>72</v>
      </c>
      <c r="C7" s="94"/>
      <c r="D7" s="73">
        <f>SUM(D4:D6)</f>
        <v>9336658</v>
      </c>
      <c r="E7" s="77">
        <f t="shared" si="0"/>
        <v>7.5847784078628799E-2</v>
      </c>
      <c r="F7" s="73">
        <f>SUM(F4:F6)</f>
        <v>10044822.820000002</v>
      </c>
      <c r="G7" s="74">
        <f t="shared" si="1"/>
        <v>708164.82000000216</v>
      </c>
    </row>
    <row r="8" spans="1:13" ht="30" customHeight="1" x14ac:dyDescent="0.25">
      <c r="A8" s="31"/>
      <c r="B8" s="63">
        <v>1</v>
      </c>
      <c r="C8" s="64" t="s">
        <v>73</v>
      </c>
      <c r="D8" s="80">
        <v>3734744</v>
      </c>
      <c r="E8" s="82">
        <f t="shared" si="0"/>
        <v>9.3537431213491062E-2</v>
      </c>
      <c r="F8" s="80">
        <v>4084082.3599999985</v>
      </c>
      <c r="G8" s="81">
        <f t="shared" si="1"/>
        <v>349338.35999999847</v>
      </c>
    </row>
    <row r="9" spans="1:13" ht="30" customHeight="1" x14ac:dyDescent="0.25">
      <c r="A9" s="31"/>
      <c r="B9" s="63">
        <v>2</v>
      </c>
      <c r="C9" s="64" t="s">
        <v>74</v>
      </c>
      <c r="D9" s="80">
        <v>5135576</v>
      </c>
      <c r="E9" s="82">
        <f t="shared" si="0"/>
        <v>4.7232189729048836E-2</v>
      </c>
      <c r="F9" s="80">
        <v>5378140.4999999497</v>
      </c>
      <c r="G9" s="81">
        <f t="shared" si="1"/>
        <v>242564.49999994971</v>
      </c>
    </row>
    <row r="10" spans="1:13" ht="30" customHeight="1" x14ac:dyDescent="0.25">
      <c r="A10" s="31"/>
      <c r="B10" s="63">
        <v>3</v>
      </c>
      <c r="C10" s="64" t="s">
        <v>75</v>
      </c>
      <c r="D10" s="80">
        <v>1500</v>
      </c>
      <c r="E10" s="82">
        <f t="shared" si="0"/>
        <v>0.60142000000000007</v>
      </c>
      <c r="F10" s="80">
        <v>2402.13</v>
      </c>
      <c r="G10" s="81">
        <f t="shared" si="1"/>
        <v>902.13000000000011</v>
      </c>
    </row>
    <row r="11" spans="1:13" ht="30" customHeight="1" x14ac:dyDescent="0.25">
      <c r="A11" s="31"/>
      <c r="B11" s="63">
        <v>4</v>
      </c>
      <c r="C11" s="64" t="s">
        <v>70</v>
      </c>
      <c r="D11" s="80">
        <v>452838</v>
      </c>
      <c r="E11" s="82">
        <f t="shared" si="0"/>
        <v>0.19003467023527187</v>
      </c>
      <c r="F11" s="80">
        <v>538892.92000000004</v>
      </c>
      <c r="G11" s="81">
        <f t="shared" si="1"/>
        <v>86054.920000000042</v>
      </c>
    </row>
    <row r="12" spans="1:13" ht="30" customHeight="1" x14ac:dyDescent="0.25">
      <c r="A12" s="31"/>
      <c r="B12" s="63">
        <v>5</v>
      </c>
      <c r="C12" s="64" t="s">
        <v>76</v>
      </c>
      <c r="D12" s="80">
        <v>12000</v>
      </c>
      <c r="E12" s="82">
        <f t="shared" si="0"/>
        <v>-0.42733416666666668</v>
      </c>
      <c r="F12" s="80">
        <v>6871.99</v>
      </c>
      <c r="G12" s="81">
        <f t="shared" si="1"/>
        <v>-5128.01</v>
      </c>
    </row>
    <row r="13" spans="1:13" ht="30" customHeight="1" x14ac:dyDescent="0.25">
      <c r="A13" s="31"/>
      <c r="B13" s="93" t="s">
        <v>77</v>
      </c>
      <c r="C13" s="94"/>
      <c r="D13" s="73">
        <f>SUM(D8:D12)</f>
        <v>9336658</v>
      </c>
      <c r="E13" s="77">
        <v>-2.3920594268276744E-2</v>
      </c>
      <c r="F13" s="73">
        <f>SUM(F8:F12)</f>
        <v>10010389.899999948</v>
      </c>
      <c r="G13" s="74">
        <f t="shared" si="1"/>
        <v>673731.89999994822</v>
      </c>
      <c r="I13" s="71"/>
    </row>
    <row r="14" spans="1:13" ht="15.75" x14ac:dyDescent="0.25">
      <c r="A14" s="31"/>
      <c r="B14" s="65"/>
      <c r="C14" s="66"/>
      <c r="D14" s="75"/>
      <c r="E14" s="75"/>
      <c r="F14" s="75"/>
      <c r="G14" s="76"/>
    </row>
    <row r="15" spans="1:13" ht="30" customHeight="1" thickBot="1" x14ac:dyDescent="0.3">
      <c r="A15" s="31"/>
      <c r="B15" s="95" t="s">
        <v>79</v>
      </c>
      <c r="C15" s="96"/>
      <c r="D15" s="78"/>
      <c r="E15" s="78"/>
      <c r="F15" s="78">
        <f>F7-F13</f>
        <v>34432.920000053942</v>
      </c>
      <c r="G15" s="79"/>
      <c r="I15" s="71"/>
    </row>
    <row r="16" spans="1:13" x14ac:dyDescent="0.25">
      <c r="F16" s="41"/>
      <c r="G16" s="72"/>
    </row>
    <row r="17" spans="7:7" x14ac:dyDescent="0.25">
      <c r="G17" s="72"/>
    </row>
    <row r="18" spans="7:7" x14ac:dyDescent="0.25">
      <c r="G18" s="72"/>
    </row>
    <row r="19" spans="7:7" x14ac:dyDescent="0.25">
      <c r="G19" s="72"/>
    </row>
  </sheetData>
  <mergeCells count="4">
    <mergeCell ref="B7:C7"/>
    <mergeCell ref="B13:C13"/>
    <mergeCell ref="B15:C15"/>
    <mergeCell ref="B2:G2"/>
  </mergeCells>
  <pageMargins left="0.7" right="0.7" top="0.75" bottom="0.75" header="0.3" footer="0.3"/>
  <ignoredErrors>
    <ignoredError sqref="E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topLeftCell="A42" workbookViewId="0">
      <selection activeCell="K75" sqref="K75"/>
    </sheetView>
  </sheetViews>
  <sheetFormatPr baseColWidth="10" defaultRowHeight="11.25" x14ac:dyDescent="0.2"/>
  <cols>
    <col min="1" max="1" width="7.140625" style="1" bestFit="1" customWidth="1"/>
    <col min="2" max="2" width="1.7109375" style="1" customWidth="1"/>
    <col min="3" max="3" width="23.5703125" style="1" customWidth="1"/>
    <col min="4" max="4" width="16.5703125" style="29" customWidth="1"/>
    <col min="5" max="5" width="11" style="1" customWidth="1"/>
    <col min="6" max="6" width="1.5703125" style="1" customWidth="1"/>
    <col min="7" max="7" width="16.5703125" style="1" customWidth="1"/>
    <col min="8" max="8" width="11.5703125" style="1" customWidth="1"/>
    <col min="9" max="9" width="14.5703125" style="29" customWidth="1"/>
    <col min="10" max="10" width="10.85546875" style="1" customWidth="1"/>
    <col min="11" max="11" width="11.5703125" style="30"/>
    <col min="12" max="255" width="11.5703125" style="1"/>
    <col min="256" max="256" width="14.42578125" style="1" customWidth="1"/>
    <col min="257" max="257" width="0" style="1" hidden="1" customWidth="1"/>
    <col min="258" max="258" width="47.85546875" style="1" bestFit="1" customWidth="1"/>
    <col min="259" max="259" width="16.5703125" style="1" customWidth="1"/>
    <col min="260" max="260" width="11" style="1" customWidth="1"/>
    <col min="261" max="261" width="1.5703125" style="1" customWidth="1"/>
    <col min="262" max="262" width="16.5703125" style="1" customWidth="1"/>
    <col min="263" max="263" width="11.5703125" style="1" bestFit="1" customWidth="1"/>
    <col min="264" max="264" width="14.5703125" style="1" customWidth="1"/>
    <col min="265" max="511" width="11.5703125" style="1"/>
    <col min="512" max="512" width="14.42578125" style="1" customWidth="1"/>
    <col min="513" max="513" width="0" style="1" hidden="1" customWidth="1"/>
    <col min="514" max="514" width="47.85546875" style="1" bestFit="1" customWidth="1"/>
    <col min="515" max="515" width="16.5703125" style="1" customWidth="1"/>
    <col min="516" max="516" width="11" style="1" customWidth="1"/>
    <col min="517" max="517" width="1.5703125" style="1" customWidth="1"/>
    <col min="518" max="518" width="16.5703125" style="1" customWidth="1"/>
    <col min="519" max="519" width="11.5703125" style="1" bestFit="1" customWidth="1"/>
    <col min="520" max="520" width="14.5703125" style="1" customWidth="1"/>
    <col min="521" max="767" width="11.5703125" style="1"/>
    <col min="768" max="768" width="14.42578125" style="1" customWidth="1"/>
    <col min="769" max="769" width="0" style="1" hidden="1" customWidth="1"/>
    <col min="770" max="770" width="47.85546875" style="1" bestFit="1" customWidth="1"/>
    <col min="771" max="771" width="16.5703125" style="1" customWidth="1"/>
    <col min="772" max="772" width="11" style="1" customWidth="1"/>
    <col min="773" max="773" width="1.5703125" style="1" customWidth="1"/>
    <col min="774" max="774" width="16.5703125" style="1" customWidth="1"/>
    <col min="775" max="775" width="11.5703125" style="1" bestFit="1" customWidth="1"/>
    <col min="776" max="776" width="14.5703125" style="1" customWidth="1"/>
    <col min="777" max="1023" width="11.5703125" style="1"/>
    <col min="1024" max="1024" width="14.42578125" style="1" customWidth="1"/>
    <col min="1025" max="1025" width="0" style="1" hidden="1" customWidth="1"/>
    <col min="1026" max="1026" width="47.85546875" style="1" bestFit="1" customWidth="1"/>
    <col min="1027" max="1027" width="16.5703125" style="1" customWidth="1"/>
    <col min="1028" max="1028" width="11" style="1" customWidth="1"/>
    <col min="1029" max="1029" width="1.5703125" style="1" customWidth="1"/>
    <col min="1030" max="1030" width="16.5703125" style="1" customWidth="1"/>
    <col min="1031" max="1031" width="11.5703125" style="1" bestFit="1" customWidth="1"/>
    <col min="1032" max="1032" width="14.5703125" style="1" customWidth="1"/>
    <col min="1033" max="1279" width="11.5703125" style="1"/>
    <col min="1280" max="1280" width="14.42578125" style="1" customWidth="1"/>
    <col min="1281" max="1281" width="0" style="1" hidden="1" customWidth="1"/>
    <col min="1282" max="1282" width="47.85546875" style="1" bestFit="1" customWidth="1"/>
    <col min="1283" max="1283" width="16.5703125" style="1" customWidth="1"/>
    <col min="1284" max="1284" width="11" style="1" customWidth="1"/>
    <col min="1285" max="1285" width="1.5703125" style="1" customWidth="1"/>
    <col min="1286" max="1286" width="16.5703125" style="1" customWidth="1"/>
    <col min="1287" max="1287" width="11.5703125" style="1" bestFit="1" customWidth="1"/>
    <col min="1288" max="1288" width="14.5703125" style="1" customWidth="1"/>
    <col min="1289" max="1535" width="11.5703125" style="1"/>
    <col min="1536" max="1536" width="14.42578125" style="1" customWidth="1"/>
    <col min="1537" max="1537" width="0" style="1" hidden="1" customWidth="1"/>
    <col min="1538" max="1538" width="47.85546875" style="1" bestFit="1" customWidth="1"/>
    <col min="1539" max="1539" width="16.5703125" style="1" customWidth="1"/>
    <col min="1540" max="1540" width="11" style="1" customWidth="1"/>
    <col min="1541" max="1541" width="1.5703125" style="1" customWidth="1"/>
    <col min="1542" max="1542" width="16.5703125" style="1" customWidth="1"/>
    <col min="1543" max="1543" width="11.5703125" style="1" bestFit="1" customWidth="1"/>
    <col min="1544" max="1544" width="14.5703125" style="1" customWidth="1"/>
    <col min="1545" max="1791" width="11.5703125" style="1"/>
    <col min="1792" max="1792" width="14.42578125" style="1" customWidth="1"/>
    <col min="1793" max="1793" width="0" style="1" hidden="1" customWidth="1"/>
    <col min="1794" max="1794" width="47.85546875" style="1" bestFit="1" customWidth="1"/>
    <col min="1795" max="1795" width="16.5703125" style="1" customWidth="1"/>
    <col min="1796" max="1796" width="11" style="1" customWidth="1"/>
    <col min="1797" max="1797" width="1.5703125" style="1" customWidth="1"/>
    <col min="1798" max="1798" width="16.5703125" style="1" customWidth="1"/>
    <col min="1799" max="1799" width="11.5703125" style="1" bestFit="1" customWidth="1"/>
    <col min="1800" max="1800" width="14.5703125" style="1" customWidth="1"/>
    <col min="1801" max="2047" width="11.5703125" style="1"/>
    <col min="2048" max="2048" width="14.42578125" style="1" customWidth="1"/>
    <col min="2049" max="2049" width="0" style="1" hidden="1" customWidth="1"/>
    <col min="2050" max="2050" width="47.85546875" style="1" bestFit="1" customWidth="1"/>
    <col min="2051" max="2051" width="16.5703125" style="1" customWidth="1"/>
    <col min="2052" max="2052" width="11" style="1" customWidth="1"/>
    <col min="2053" max="2053" width="1.5703125" style="1" customWidth="1"/>
    <col min="2054" max="2054" width="16.5703125" style="1" customWidth="1"/>
    <col min="2055" max="2055" width="11.5703125" style="1" bestFit="1" customWidth="1"/>
    <col min="2056" max="2056" width="14.5703125" style="1" customWidth="1"/>
    <col min="2057" max="2303" width="11.5703125" style="1"/>
    <col min="2304" max="2304" width="14.42578125" style="1" customWidth="1"/>
    <col min="2305" max="2305" width="0" style="1" hidden="1" customWidth="1"/>
    <col min="2306" max="2306" width="47.85546875" style="1" bestFit="1" customWidth="1"/>
    <col min="2307" max="2307" width="16.5703125" style="1" customWidth="1"/>
    <col min="2308" max="2308" width="11" style="1" customWidth="1"/>
    <col min="2309" max="2309" width="1.5703125" style="1" customWidth="1"/>
    <col min="2310" max="2310" width="16.5703125" style="1" customWidth="1"/>
    <col min="2311" max="2311" width="11.5703125" style="1" bestFit="1" customWidth="1"/>
    <col min="2312" max="2312" width="14.5703125" style="1" customWidth="1"/>
    <col min="2313" max="2559" width="11.5703125" style="1"/>
    <col min="2560" max="2560" width="14.42578125" style="1" customWidth="1"/>
    <col min="2561" max="2561" width="0" style="1" hidden="1" customWidth="1"/>
    <col min="2562" max="2562" width="47.85546875" style="1" bestFit="1" customWidth="1"/>
    <col min="2563" max="2563" width="16.5703125" style="1" customWidth="1"/>
    <col min="2564" max="2564" width="11" style="1" customWidth="1"/>
    <col min="2565" max="2565" width="1.5703125" style="1" customWidth="1"/>
    <col min="2566" max="2566" width="16.5703125" style="1" customWidth="1"/>
    <col min="2567" max="2567" width="11.5703125" style="1" bestFit="1" customWidth="1"/>
    <col min="2568" max="2568" width="14.5703125" style="1" customWidth="1"/>
    <col min="2569" max="2815" width="11.5703125" style="1"/>
    <col min="2816" max="2816" width="14.42578125" style="1" customWidth="1"/>
    <col min="2817" max="2817" width="0" style="1" hidden="1" customWidth="1"/>
    <col min="2818" max="2818" width="47.85546875" style="1" bestFit="1" customWidth="1"/>
    <col min="2819" max="2819" width="16.5703125" style="1" customWidth="1"/>
    <col min="2820" max="2820" width="11" style="1" customWidth="1"/>
    <col min="2821" max="2821" width="1.5703125" style="1" customWidth="1"/>
    <col min="2822" max="2822" width="16.5703125" style="1" customWidth="1"/>
    <col min="2823" max="2823" width="11.5703125" style="1" bestFit="1" customWidth="1"/>
    <col min="2824" max="2824" width="14.5703125" style="1" customWidth="1"/>
    <col min="2825" max="3071" width="11.5703125" style="1"/>
    <col min="3072" max="3072" width="14.42578125" style="1" customWidth="1"/>
    <col min="3073" max="3073" width="0" style="1" hidden="1" customWidth="1"/>
    <col min="3074" max="3074" width="47.85546875" style="1" bestFit="1" customWidth="1"/>
    <col min="3075" max="3075" width="16.5703125" style="1" customWidth="1"/>
    <col min="3076" max="3076" width="11" style="1" customWidth="1"/>
    <col min="3077" max="3077" width="1.5703125" style="1" customWidth="1"/>
    <col min="3078" max="3078" width="16.5703125" style="1" customWidth="1"/>
    <col min="3079" max="3079" width="11.5703125" style="1" bestFit="1" customWidth="1"/>
    <col min="3080" max="3080" width="14.5703125" style="1" customWidth="1"/>
    <col min="3081" max="3327" width="11.5703125" style="1"/>
    <col min="3328" max="3328" width="14.42578125" style="1" customWidth="1"/>
    <col min="3329" max="3329" width="0" style="1" hidden="1" customWidth="1"/>
    <col min="3330" max="3330" width="47.85546875" style="1" bestFit="1" customWidth="1"/>
    <col min="3331" max="3331" width="16.5703125" style="1" customWidth="1"/>
    <col min="3332" max="3332" width="11" style="1" customWidth="1"/>
    <col min="3333" max="3333" width="1.5703125" style="1" customWidth="1"/>
    <col min="3334" max="3334" width="16.5703125" style="1" customWidth="1"/>
    <col min="3335" max="3335" width="11.5703125" style="1" bestFit="1" customWidth="1"/>
    <col min="3336" max="3336" width="14.5703125" style="1" customWidth="1"/>
    <col min="3337" max="3583" width="11.5703125" style="1"/>
    <col min="3584" max="3584" width="14.42578125" style="1" customWidth="1"/>
    <col min="3585" max="3585" width="0" style="1" hidden="1" customWidth="1"/>
    <col min="3586" max="3586" width="47.85546875" style="1" bestFit="1" customWidth="1"/>
    <col min="3587" max="3587" width="16.5703125" style="1" customWidth="1"/>
    <col min="3588" max="3588" width="11" style="1" customWidth="1"/>
    <col min="3589" max="3589" width="1.5703125" style="1" customWidth="1"/>
    <col min="3590" max="3590" width="16.5703125" style="1" customWidth="1"/>
    <col min="3591" max="3591" width="11.5703125" style="1" bestFit="1" customWidth="1"/>
    <col min="3592" max="3592" width="14.5703125" style="1" customWidth="1"/>
    <col min="3593" max="3839" width="11.5703125" style="1"/>
    <col min="3840" max="3840" width="14.42578125" style="1" customWidth="1"/>
    <col min="3841" max="3841" width="0" style="1" hidden="1" customWidth="1"/>
    <col min="3842" max="3842" width="47.85546875" style="1" bestFit="1" customWidth="1"/>
    <col min="3843" max="3843" width="16.5703125" style="1" customWidth="1"/>
    <col min="3844" max="3844" width="11" style="1" customWidth="1"/>
    <col min="3845" max="3845" width="1.5703125" style="1" customWidth="1"/>
    <col min="3846" max="3846" width="16.5703125" style="1" customWidth="1"/>
    <col min="3847" max="3847" width="11.5703125" style="1" bestFit="1" customWidth="1"/>
    <col min="3848" max="3848" width="14.5703125" style="1" customWidth="1"/>
    <col min="3849" max="4095" width="11.5703125" style="1"/>
    <col min="4096" max="4096" width="14.42578125" style="1" customWidth="1"/>
    <col min="4097" max="4097" width="0" style="1" hidden="1" customWidth="1"/>
    <col min="4098" max="4098" width="47.85546875" style="1" bestFit="1" customWidth="1"/>
    <col min="4099" max="4099" width="16.5703125" style="1" customWidth="1"/>
    <col min="4100" max="4100" width="11" style="1" customWidth="1"/>
    <col min="4101" max="4101" width="1.5703125" style="1" customWidth="1"/>
    <col min="4102" max="4102" width="16.5703125" style="1" customWidth="1"/>
    <col min="4103" max="4103" width="11.5703125" style="1" bestFit="1" customWidth="1"/>
    <col min="4104" max="4104" width="14.5703125" style="1" customWidth="1"/>
    <col min="4105" max="4351" width="11.5703125" style="1"/>
    <col min="4352" max="4352" width="14.42578125" style="1" customWidth="1"/>
    <col min="4353" max="4353" width="0" style="1" hidden="1" customWidth="1"/>
    <col min="4354" max="4354" width="47.85546875" style="1" bestFit="1" customWidth="1"/>
    <col min="4355" max="4355" width="16.5703125" style="1" customWidth="1"/>
    <col min="4356" max="4356" width="11" style="1" customWidth="1"/>
    <col min="4357" max="4357" width="1.5703125" style="1" customWidth="1"/>
    <col min="4358" max="4358" width="16.5703125" style="1" customWidth="1"/>
    <col min="4359" max="4359" width="11.5703125" style="1" bestFit="1" customWidth="1"/>
    <col min="4360" max="4360" width="14.5703125" style="1" customWidth="1"/>
    <col min="4361" max="4607" width="11.5703125" style="1"/>
    <col min="4608" max="4608" width="14.42578125" style="1" customWidth="1"/>
    <col min="4609" max="4609" width="0" style="1" hidden="1" customWidth="1"/>
    <col min="4610" max="4610" width="47.85546875" style="1" bestFit="1" customWidth="1"/>
    <col min="4611" max="4611" width="16.5703125" style="1" customWidth="1"/>
    <col min="4612" max="4612" width="11" style="1" customWidth="1"/>
    <col min="4613" max="4613" width="1.5703125" style="1" customWidth="1"/>
    <col min="4614" max="4614" width="16.5703125" style="1" customWidth="1"/>
    <col min="4615" max="4615" width="11.5703125" style="1" bestFit="1" customWidth="1"/>
    <col min="4616" max="4616" width="14.5703125" style="1" customWidth="1"/>
    <col min="4617" max="4863" width="11.5703125" style="1"/>
    <col min="4864" max="4864" width="14.42578125" style="1" customWidth="1"/>
    <col min="4865" max="4865" width="0" style="1" hidden="1" customWidth="1"/>
    <col min="4866" max="4866" width="47.85546875" style="1" bestFit="1" customWidth="1"/>
    <col min="4867" max="4867" width="16.5703125" style="1" customWidth="1"/>
    <col min="4868" max="4868" width="11" style="1" customWidth="1"/>
    <col min="4869" max="4869" width="1.5703125" style="1" customWidth="1"/>
    <col min="4870" max="4870" width="16.5703125" style="1" customWidth="1"/>
    <col min="4871" max="4871" width="11.5703125" style="1" bestFit="1" customWidth="1"/>
    <col min="4872" max="4872" width="14.5703125" style="1" customWidth="1"/>
    <col min="4873" max="5119" width="11.5703125" style="1"/>
    <col min="5120" max="5120" width="14.42578125" style="1" customWidth="1"/>
    <col min="5121" max="5121" width="0" style="1" hidden="1" customWidth="1"/>
    <col min="5122" max="5122" width="47.85546875" style="1" bestFit="1" customWidth="1"/>
    <col min="5123" max="5123" width="16.5703125" style="1" customWidth="1"/>
    <col min="5124" max="5124" width="11" style="1" customWidth="1"/>
    <col min="5125" max="5125" width="1.5703125" style="1" customWidth="1"/>
    <col min="5126" max="5126" width="16.5703125" style="1" customWidth="1"/>
    <col min="5127" max="5127" width="11.5703125" style="1" bestFit="1" customWidth="1"/>
    <col min="5128" max="5128" width="14.5703125" style="1" customWidth="1"/>
    <col min="5129" max="5375" width="11.5703125" style="1"/>
    <col min="5376" max="5376" width="14.42578125" style="1" customWidth="1"/>
    <col min="5377" max="5377" width="0" style="1" hidden="1" customWidth="1"/>
    <col min="5378" max="5378" width="47.85546875" style="1" bestFit="1" customWidth="1"/>
    <col min="5379" max="5379" width="16.5703125" style="1" customWidth="1"/>
    <col min="5380" max="5380" width="11" style="1" customWidth="1"/>
    <col min="5381" max="5381" width="1.5703125" style="1" customWidth="1"/>
    <col min="5382" max="5382" width="16.5703125" style="1" customWidth="1"/>
    <col min="5383" max="5383" width="11.5703125" style="1" bestFit="1" customWidth="1"/>
    <col min="5384" max="5384" width="14.5703125" style="1" customWidth="1"/>
    <col min="5385" max="5631" width="11.5703125" style="1"/>
    <col min="5632" max="5632" width="14.42578125" style="1" customWidth="1"/>
    <col min="5633" max="5633" width="0" style="1" hidden="1" customWidth="1"/>
    <col min="5634" max="5634" width="47.85546875" style="1" bestFit="1" customWidth="1"/>
    <col min="5635" max="5635" width="16.5703125" style="1" customWidth="1"/>
    <col min="5636" max="5636" width="11" style="1" customWidth="1"/>
    <col min="5637" max="5637" width="1.5703125" style="1" customWidth="1"/>
    <col min="5638" max="5638" width="16.5703125" style="1" customWidth="1"/>
    <col min="5639" max="5639" width="11.5703125" style="1" bestFit="1" customWidth="1"/>
    <col min="5640" max="5640" width="14.5703125" style="1" customWidth="1"/>
    <col min="5641" max="5887" width="11.5703125" style="1"/>
    <col min="5888" max="5888" width="14.42578125" style="1" customWidth="1"/>
    <col min="5889" max="5889" width="0" style="1" hidden="1" customWidth="1"/>
    <col min="5890" max="5890" width="47.85546875" style="1" bestFit="1" customWidth="1"/>
    <col min="5891" max="5891" width="16.5703125" style="1" customWidth="1"/>
    <col min="5892" max="5892" width="11" style="1" customWidth="1"/>
    <col min="5893" max="5893" width="1.5703125" style="1" customWidth="1"/>
    <col min="5894" max="5894" width="16.5703125" style="1" customWidth="1"/>
    <col min="5895" max="5895" width="11.5703125" style="1" bestFit="1" customWidth="1"/>
    <col min="5896" max="5896" width="14.5703125" style="1" customWidth="1"/>
    <col min="5897" max="6143" width="11.5703125" style="1"/>
    <col min="6144" max="6144" width="14.42578125" style="1" customWidth="1"/>
    <col min="6145" max="6145" width="0" style="1" hidden="1" customWidth="1"/>
    <col min="6146" max="6146" width="47.85546875" style="1" bestFit="1" customWidth="1"/>
    <col min="6147" max="6147" width="16.5703125" style="1" customWidth="1"/>
    <col min="6148" max="6148" width="11" style="1" customWidth="1"/>
    <col min="6149" max="6149" width="1.5703125" style="1" customWidth="1"/>
    <col min="6150" max="6150" width="16.5703125" style="1" customWidth="1"/>
    <col min="6151" max="6151" width="11.5703125" style="1" bestFit="1" customWidth="1"/>
    <col min="6152" max="6152" width="14.5703125" style="1" customWidth="1"/>
    <col min="6153" max="6399" width="11.5703125" style="1"/>
    <col min="6400" max="6400" width="14.42578125" style="1" customWidth="1"/>
    <col min="6401" max="6401" width="0" style="1" hidden="1" customWidth="1"/>
    <col min="6402" max="6402" width="47.85546875" style="1" bestFit="1" customWidth="1"/>
    <col min="6403" max="6403" width="16.5703125" style="1" customWidth="1"/>
    <col min="6404" max="6404" width="11" style="1" customWidth="1"/>
    <col min="6405" max="6405" width="1.5703125" style="1" customWidth="1"/>
    <col min="6406" max="6406" width="16.5703125" style="1" customWidth="1"/>
    <col min="6407" max="6407" width="11.5703125" style="1" bestFit="1" customWidth="1"/>
    <col min="6408" max="6408" width="14.5703125" style="1" customWidth="1"/>
    <col min="6409" max="6655" width="11.5703125" style="1"/>
    <col min="6656" max="6656" width="14.42578125" style="1" customWidth="1"/>
    <col min="6657" max="6657" width="0" style="1" hidden="1" customWidth="1"/>
    <col min="6658" max="6658" width="47.85546875" style="1" bestFit="1" customWidth="1"/>
    <col min="6659" max="6659" width="16.5703125" style="1" customWidth="1"/>
    <col min="6660" max="6660" width="11" style="1" customWidth="1"/>
    <col min="6661" max="6661" width="1.5703125" style="1" customWidth="1"/>
    <col min="6662" max="6662" width="16.5703125" style="1" customWidth="1"/>
    <col min="6663" max="6663" width="11.5703125" style="1" bestFit="1" customWidth="1"/>
    <col min="6664" max="6664" width="14.5703125" style="1" customWidth="1"/>
    <col min="6665" max="6911" width="11.5703125" style="1"/>
    <col min="6912" max="6912" width="14.42578125" style="1" customWidth="1"/>
    <col min="6913" max="6913" width="0" style="1" hidden="1" customWidth="1"/>
    <col min="6914" max="6914" width="47.85546875" style="1" bestFit="1" customWidth="1"/>
    <col min="6915" max="6915" width="16.5703125" style="1" customWidth="1"/>
    <col min="6916" max="6916" width="11" style="1" customWidth="1"/>
    <col min="6917" max="6917" width="1.5703125" style="1" customWidth="1"/>
    <col min="6918" max="6918" width="16.5703125" style="1" customWidth="1"/>
    <col min="6919" max="6919" width="11.5703125" style="1" bestFit="1" customWidth="1"/>
    <col min="6920" max="6920" width="14.5703125" style="1" customWidth="1"/>
    <col min="6921" max="7167" width="11.5703125" style="1"/>
    <col min="7168" max="7168" width="14.42578125" style="1" customWidth="1"/>
    <col min="7169" max="7169" width="0" style="1" hidden="1" customWidth="1"/>
    <col min="7170" max="7170" width="47.85546875" style="1" bestFit="1" customWidth="1"/>
    <col min="7171" max="7171" width="16.5703125" style="1" customWidth="1"/>
    <col min="7172" max="7172" width="11" style="1" customWidth="1"/>
    <col min="7173" max="7173" width="1.5703125" style="1" customWidth="1"/>
    <col min="7174" max="7174" width="16.5703125" style="1" customWidth="1"/>
    <col min="7175" max="7175" width="11.5703125" style="1" bestFit="1" customWidth="1"/>
    <col min="7176" max="7176" width="14.5703125" style="1" customWidth="1"/>
    <col min="7177" max="7423" width="11.5703125" style="1"/>
    <col min="7424" max="7424" width="14.42578125" style="1" customWidth="1"/>
    <col min="7425" max="7425" width="0" style="1" hidden="1" customWidth="1"/>
    <col min="7426" max="7426" width="47.85546875" style="1" bestFit="1" customWidth="1"/>
    <col min="7427" max="7427" width="16.5703125" style="1" customWidth="1"/>
    <col min="7428" max="7428" width="11" style="1" customWidth="1"/>
    <col min="7429" max="7429" width="1.5703125" style="1" customWidth="1"/>
    <col min="7430" max="7430" width="16.5703125" style="1" customWidth="1"/>
    <col min="7431" max="7431" width="11.5703125" style="1" bestFit="1" customWidth="1"/>
    <col min="7432" max="7432" width="14.5703125" style="1" customWidth="1"/>
    <col min="7433" max="7679" width="11.5703125" style="1"/>
    <col min="7680" max="7680" width="14.42578125" style="1" customWidth="1"/>
    <col min="7681" max="7681" width="0" style="1" hidden="1" customWidth="1"/>
    <col min="7682" max="7682" width="47.85546875" style="1" bestFit="1" customWidth="1"/>
    <col min="7683" max="7683" width="16.5703125" style="1" customWidth="1"/>
    <col min="7684" max="7684" width="11" style="1" customWidth="1"/>
    <col min="7685" max="7685" width="1.5703125" style="1" customWidth="1"/>
    <col min="7686" max="7686" width="16.5703125" style="1" customWidth="1"/>
    <col min="7687" max="7687" width="11.5703125" style="1" bestFit="1" customWidth="1"/>
    <col min="7688" max="7688" width="14.5703125" style="1" customWidth="1"/>
    <col min="7689" max="7935" width="11.5703125" style="1"/>
    <col min="7936" max="7936" width="14.42578125" style="1" customWidth="1"/>
    <col min="7937" max="7937" width="0" style="1" hidden="1" customWidth="1"/>
    <col min="7938" max="7938" width="47.85546875" style="1" bestFit="1" customWidth="1"/>
    <col min="7939" max="7939" width="16.5703125" style="1" customWidth="1"/>
    <col min="7940" max="7940" width="11" style="1" customWidth="1"/>
    <col min="7941" max="7941" width="1.5703125" style="1" customWidth="1"/>
    <col min="7942" max="7942" width="16.5703125" style="1" customWidth="1"/>
    <col min="7943" max="7943" width="11.5703125" style="1" bestFit="1" customWidth="1"/>
    <col min="7944" max="7944" width="14.5703125" style="1" customWidth="1"/>
    <col min="7945" max="8191" width="11.5703125" style="1"/>
    <col min="8192" max="8192" width="14.42578125" style="1" customWidth="1"/>
    <col min="8193" max="8193" width="0" style="1" hidden="1" customWidth="1"/>
    <col min="8194" max="8194" width="47.85546875" style="1" bestFit="1" customWidth="1"/>
    <col min="8195" max="8195" width="16.5703125" style="1" customWidth="1"/>
    <col min="8196" max="8196" width="11" style="1" customWidth="1"/>
    <col min="8197" max="8197" width="1.5703125" style="1" customWidth="1"/>
    <col min="8198" max="8198" width="16.5703125" style="1" customWidth="1"/>
    <col min="8199" max="8199" width="11.5703125" style="1" bestFit="1" customWidth="1"/>
    <col min="8200" max="8200" width="14.5703125" style="1" customWidth="1"/>
    <col min="8201" max="8447" width="11.5703125" style="1"/>
    <col min="8448" max="8448" width="14.42578125" style="1" customWidth="1"/>
    <col min="8449" max="8449" width="0" style="1" hidden="1" customWidth="1"/>
    <col min="8450" max="8450" width="47.85546875" style="1" bestFit="1" customWidth="1"/>
    <col min="8451" max="8451" width="16.5703125" style="1" customWidth="1"/>
    <col min="8452" max="8452" width="11" style="1" customWidth="1"/>
    <col min="8453" max="8453" width="1.5703125" style="1" customWidth="1"/>
    <col min="8454" max="8454" width="16.5703125" style="1" customWidth="1"/>
    <col min="8455" max="8455" width="11.5703125" style="1" bestFit="1" customWidth="1"/>
    <col min="8456" max="8456" width="14.5703125" style="1" customWidth="1"/>
    <col min="8457" max="8703" width="11.5703125" style="1"/>
    <col min="8704" max="8704" width="14.42578125" style="1" customWidth="1"/>
    <col min="8705" max="8705" width="0" style="1" hidden="1" customWidth="1"/>
    <col min="8706" max="8706" width="47.85546875" style="1" bestFit="1" customWidth="1"/>
    <col min="8707" max="8707" width="16.5703125" style="1" customWidth="1"/>
    <col min="8708" max="8708" width="11" style="1" customWidth="1"/>
    <col min="8709" max="8709" width="1.5703125" style="1" customWidth="1"/>
    <col min="8710" max="8710" width="16.5703125" style="1" customWidth="1"/>
    <col min="8711" max="8711" width="11.5703125" style="1" bestFit="1" customWidth="1"/>
    <col min="8712" max="8712" width="14.5703125" style="1" customWidth="1"/>
    <col min="8713" max="8959" width="11.5703125" style="1"/>
    <col min="8960" max="8960" width="14.42578125" style="1" customWidth="1"/>
    <col min="8961" max="8961" width="0" style="1" hidden="1" customWidth="1"/>
    <col min="8962" max="8962" width="47.85546875" style="1" bestFit="1" customWidth="1"/>
    <col min="8963" max="8963" width="16.5703125" style="1" customWidth="1"/>
    <col min="8964" max="8964" width="11" style="1" customWidth="1"/>
    <col min="8965" max="8965" width="1.5703125" style="1" customWidth="1"/>
    <col min="8966" max="8966" width="16.5703125" style="1" customWidth="1"/>
    <col min="8967" max="8967" width="11.5703125" style="1" bestFit="1" customWidth="1"/>
    <col min="8968" max="8968" width="14.5703125" style="1" customWidth="1"/>
    <col min="8969" max="9215" width="11.5703125" style="1"/>
    <col min="9216" max="9216" width="14.42578125" style="1" customWidth="1"/>
    <col min="9217" max="9217" width="0" style="1" hidden="1" customWidth="1"/>
    <col min="9218" max="9218" width="47.85546875" style="1" bestFit="1" customWidth="1"/>
    <col min="9219" max="9219" width="16.5703125" style="1" customWidth="1"/>
    <col min="9220" max="9220" width="11" style="1" customWidth="1"/>
    <col min="9221" max="9221" width="1.5703125" style="1" customWidth="1"/>
    <col min="9222" max="9222" width="16.5703125" style="1" customWidth="1"/>
    <col min="9223" max="9223" width="11.5703125" style="1" bestFit="1" customWidth="1"/>
    <col min="9224" max="9224" width="14.5703125" style="1" customWidth="1"/>
    <col min="9225" max="9471" width="11.5703125" style="1"/>
    <col min="9472" max="9472" width="14.42578125" style="1" customWidth="1"/>
    <col min="9473" max="9473" width="0" style="1" hidden="1" customWidth="1"/>
    <col min="9474" max="9474" width="47.85546875" style="1" bestFit="1" customWidth="1"/>
    <col min="9475" max="9475" width="16.5703125" style="1" customWidth="1"/>
    <col min="9476" max="9476" width="11" style="1" customWidth="1"/>
    <col min="9477" max="9477" width="1.5703125" style="1" customWidth="1"/>
    <col min="9478" max="9478" width="16.5703125" style="1" customWidth="1"/>
    <col min="9479" max="9479" width="11.5703125" style="1" bestFit="1" customWidth="1"/>
    <col min="9480" max="9480" width="14.5703125" style="1" customWidth="1"/>
    <col min="9481" max="9727" width="11.5703125" style="1"/>
    <col min="9728" max="9728" width="14.42578125" style="1" customWidth="1"/>
    <col min="9729" max="9729" width="0" style="1" hidden="1" customWidth="1"/>
    <col min="9730" max="9730" width="47.85546875" style="1" bestFit="1" customWidth="1"/>
    <col min="9731" max="9731" width="16.5703125" style="1" customWidth="1"/>
    <col min="9732" max="9732" width="11" style="1" customWidth="1"/>
    <col min="9733" max="9733" width="1.5703125" style="1" customWidth="1"/>
    <col min="9734" max="9734" width="16.5703125" style="1" customWidth="1"/>
    <col min="9735" max="9735" width="11.5703125" style="1" bestFit="1" customWidth="1"/>
    <col min="9736" max="9736" width="14.5703125" style="1" customWidth="1"/>
    <col min="9737" max="9983" width="11.5703125" style="1"/>
    <col min="9984" max="9984" width="14.42578125" style="1" customWidth="1"/>
    <col min="9985" max="9985" width="0" style="1" hidden="1" customWidth="1"/>
    <col min="9986" max="9986" width="47.85546875" style="1" bestFit="1" customWidth="1"/>
    <col min="9987" max="9987" width="16.5703125" style="1" customWidth="1"/>
    <col min="9988" max="9988" width="11" style="1" customWidth="1"/>
    <col min="9989" max="9989" width="1.5703125" style="1" customWidth="1"/>
    <col min="9990" max="9990" width="16.5703125" style="1" customWidth="1"/>
    <col min="9991" max="9991" width="11.5703125" style="1" bestFit="1" customWidth="1"/>
    <col min="9992" max="9992" width="14.5703125" style="1" customWidth="1"/>
    <col min="9993" max="10239" width="11.5703125" style="1"/>
    <col min="10240" max="10240" width="14.42578125" style="1" customWidth="1"/>
    <col min="10241" max="10241" width="0" style="1" hidden="1" customWidth="1"/>
    <col min="10242" max="10242" width="47.85546875" style="1" bestFit="1" customWidth="1"/>
    <col min="10243" max="10243" width="16.5703125" style="1" customWidth="1"/>
    <col min="10244" max="10244" width="11" style="1" customWidth="1"/>
    <col min="10245" max="10245" width="1.5703125" style="1" customWidth="1"/>
    <col min="10246" max="10246" width="16.5703125" style="1" customWidth="1"/>
    <col min="10247" max="10247" width="11.5703125" style="1" bestFit="1" customWidth="1"/>
    <col min="10248" max="10248" width="14.5703125" style="1" customWidth="1"/>
    <col min="10249" max="10495" width="11.5703125" style="1"/>
    <col min="10496" max="10496" width="14.42578125" style="1" customWidth="1"/>
    <col min="10497" max="10497" width="0" style="1" hidden="1" customWidth="1"/>
    <col min="10498" max="10498" width="47.85546875" style="1" bestFit="1" customWidth="1"/>
    <col min="10499" max="10499" width="16.5703125" style="1" customWidth="1"/>
    <col min="10500" max="10500" width="11" style="1" customWidth="1"/>
    <col min="10501" max="10501" width="1.5703125" style="1" customWidth="1"/>
    <col min="10502" max="10502" width="16.5703125" style="1" customWidth="1"/>
    <col min="10503" max="10503" width="11.5703125" style="1" bestFit="1" customWidth="1"/>
    <col min="10504" max="10504" width="14.5703125" style="1" customWidth="1"/>
    <col min="10505" max="10751" width="11.5703125" style="1"/>
    <col min="10752" max="10752" width="14.42578125" style="1" customWidth="1"/>
    <col min="10753" max="10753" width="0" style="1" hidden="1" customWidth="1"/>
    <col min="10754" max="10754" width="47.85546875" style="1" bestFit="1" customWidth="1"/>
    <col min="10755" max="10755" width="16.5703125" style="1" customWidth="1"/>
    <col min="10756" max="10756" width="11" style="1" customWidth="1"/>
    <col min="10757" max="10757" width="1.5703125" style="1" customWidth="1"/>
    <col min="10758" max="10758" width="16.5703125" style="1" customWidth="1"/>
    <col min="10759" max="10759" width="11.5703125" style="1" bestFit="1" customWidth="1"/>
    <col min="10760" max="10760" width="14.5703125" style="1" customWidth="1"/>
    <col min="10761" max="11007" width="11.5703125" style="1"/>
    <col min="11008" max="11008" width="14.42578125" style="1" customWidth="1"/>
    <col min="11009" max="11009" width="0" style="1" hidden="1" customWidth="1"/>
    <col min="11010" max="11010" width="47.85546875" style="1" bestFit="1" customWidth="1"/>
    <col min="11011" max="11011" width="16.5703125" style="1" customWidth="1"/>
    <col min="11012" max="11012" width="11" style="1" customWidth="1"/>
    <col min="11013" max="11013" width="1.5703125" style="1" customWidth="1"/>
    <col min="11014" max="11014" width="16.5703125" style="1" customWidth="1"/>
    <col min="11015" max="11015" width="11.5703125" style="1" bestFit="1" customWidth="1"/>
    <col min="11016" max="11016" width="14.5703125" style="1" customWidth="1"/>
    <col min="11017" max="11263" width="11.5703125" style="1"/>
    <col min="11264" max="11264" width="14.42578125" style="1" customWidth="1"/>
    <col min="11265" max="11265" width="0" style="1" hidden="1" customWidth="1"/>
    <col min="11266" max="11266" width="47.85546875" style="1" bestFit="1" customWidth="1"/>
    <col min="11267" max="11267" width="16.5703125" style="1" customWidth="1"/>
    <col min="11268" max="11268" width="11" style="1" customWidth="1"/>
    <col min="11269" max="11269" width="1.5703125" style="1" customWidth="1"/>
    <col min="11270" max="11270" width="16.5703125" style="1" customWidth="1"/>
    <col min="11271" max="11271" width="11.5703125" style="1" bestFit="1" customWidth="1"/>
    <col min="11272" max="11272" width="14.5703125" style="1" customWidth="1"/>
    <col min="11273" max="11519" width="11.5703125" style="1"/>
    <col min="11520" max="11520" width="14.42578125" style="1" customWidth="1"/>
    <col min="11521" max="11521" width="0" style="1" hidden="1" customWidth="1"/>
    <col min="11522" max="11522" width="47.85546875" style="1" bestFit="1" customWidth="1"/>
    <col min="11523" max="11523" width="16.5703125" style="1" customWidth="1"/>
    <col min="11524" max="11524" width="11" style="1" customWidth="1"/>
    <col min="11525" max="11525" width="1.5703125" style="1" customWidth="1"/>
    <col min="11526" max="11526" width="16.5703125" style="1" customWidth="1"/>
    <col min="11527" max="11527" width="11.5703125" style="1" bestFit="1" customWidth="1"/>
    <col min="11528" max="11528" width="14.5703125" style="1" customWidth="1"/>
    <col min="11529" max="11775" width="11.5703125" style="1"/>
    <col min="11776" max="11776" width="14.42578125" style="1" customWidth="1"/>
    <col min="11777" max="11777" width="0" style="1" hidden="1" customWidth="1"/>
    <col min="11778" max="11778" width="47.85546875" style="1" bestFit="1" customWidth="1"/>
    <col min="11779" max="11779" width="16.5703125" style="1" customWidth="1"/>
    <col min="11780" max="11780" width="11" style="1" customWidth="1"/>
    <col min="11781" max="11781" width="1.5703125" style="1" customWidth="1"/>
    <col min="11782" max="11782" width="16.5703125" style="1" customWidth="1"/>
    <col min="11783" max="11783" width="11.5703125" style="1" bestFit="1" customWidth="1"/>
    <col min="11784" max="11784" width="14.5703125" style="1" customWidth="1"/>
    <col min="11785" max="12031" width="11.5703125" style="1"/>
    <col min="12032" max="12032" width="14.42578125" style="1" customWidth="1"/>
    <col min="12033" max="12033" width="0" style="1" hidden="1" customWidth="1"/>
    <col min="12034" max="12034" width="47.85546875" style="1" bestFit="1" customWidth="1"/>
    <col min="12035" max="12035" width="16.5703125" style="1" customWidth="1"/>
    <col min="12036" max="12036" width="11" style="1" customWidth="1"/>
    <col min="12037" max="12037" width="1.5703125" style="1" customWidth="1"/>
    <col min="12038" max="12038" width="16.5703125" style="1" customWidth="1"/>
    <col min="12039" max="12039" width="11.5703125" style="1" bestFit="1" customWidth="1"/>
    <col min="12040" max="12040" width="14.5703125" style="1" customWidth="1"/>
    <col min="12041" max="12287" width="11.5703125" style="1"/>
    <col min="12288" max="12288" width="14.42578125" style="1" customWidth="1"/>
    <col min="12289" max="12289" width="0" style="1" hidden="1" customWidth="1"/>
    <col min="12290" max="12290" width="47.85546875" style="1" bestFit="1" customWidth="1"/>
    <col min="12291" max="12291" width="16.5703125" style="1" customWidth="1"/>
    <col min="12292" max="12292" width="11" style="1" customWidth="1"/>
    <col min="12293" max="12293" width="1.5703125" style="1" customWidth="1"/>
    <col min="12294" max="12294" width="16.5703125" style="1" customWidth="1"/>
    <col min="12295" max="12295" width="11.5703125" style="1" bestFit="1" customWidth="1"/>
    <col min="12296" max="12296" width="14.5703125" style="1" customWidth="1"/>
    <col min="12297" max="12543" width="11.5703125" style="1"/>
    <col min="12544" max="12544" width="14.42578125" style="1" customWidth="1"/>
    <col min="12545" max="12545" width="0" style="1" hidden="1" customWidth="1"/>
    <col min="12546" max="12546" width="47.85546875" style="1" bestFit="1" customWidth="1"/>
    <col min="12547" max="12547" width="16.5703125" style="1" customWidth="1"/>
    <col min="12548" max="12548" width="11" style="1" customWidth="1"/>
    <col min="12549" max="12549" width="1.5703125" style="1" customWidth="1"/>
    <col min="12550" max="12550" width="16.5703125" style="1" customWidth="1"/>
    <col min="12551" max="12551" width="11.5703125" style="1" bestFit="1" customWidth="1"/>
    <col min="12552" max="12552" width="14.5703125" style="1" customWidth="1"/>
    <col min="12553" max="12799" width="11.5703125" style="1"/>
    <col min="12800" max="12800" width="14.42578125" style="1" customWidth="1"/>
    <col min="12801" max="12801" width="0" style="1" hidden="1" customWidth="1"/>
    <col min="12802" max="12802" width="47.85546875" style="1" bestFit="1" customWidth="1"/>
    <col min="12803" max="12803" width="16.5703125" style="1" customWidth="1"/>
    <col min="12804" max="12804" width="11" style="1" customWidth="1"/>
    <col min="12805" max="12805" width="1.5703125" style="1" customWidth="1"/>
    <col min="12806" max="12806" width="16.5703125" style="1" customWidth="1"/>
    <col min="12807" max="12807" width="11.5703125" style="1" bestFit="1" customWidth="1"/>
    <col min="12808" max="12808" width="14.5703125" style="1" customWidth="1"/>
    <col min="12809" max="13055" width="11.5703125" style="1"/>
    <col min="13056" max="13056" width="14.42578125" style="1" customWidth="1"/>
    <col min="13057" max="13057" width="0" style="1" hidden="1" customWidth="1"/>
    <col min="13058" max="13058" width="47.85546875" style="1" bestFit="1" customWidth="1"/>
    <col min="13059" max="13059" width="16.5703125" style="1" customWidth="1"/>
    <col min="13060" max="13060" width="11" style="1" customWidth="1"/>
    <col min="13061" max="13061" width="1.5703125" style="1" customWidth="1"/>
    <col min="13062" max="13062" width="16.5703125" style="1" customWidth="1"/>
    <col min="13063" max="13063" width="11.5703125" style="1" bestFit="1" customWidth="1"/>
    <col min="13064" max="13064" width="14.5703125" style="1" customWidth="1"/>
    <col min="13065" max="13311" width="11.5703125" style="1"/>
    <col min="13312" max="13312" width="14.42578125" style="1" customWidth="1"/>
    <col min="13313" max="13313" width="0" style="1" hidden="1" customWidth="1"/>
    <col min="13314" max="13314" width="47.85546875" style="1" bestFit="1" customWidth="1"/>
    <col min="13315" max="13315" width="16.5703125" style="1" customWidth="1"/>
    <col min="13316" max="13316" width="11" style="1" customWidth="1"/>
    <col min="13317" max="13317" width="1.5703125" style="1" customWidth="1"/>
    <col min="13318" max="13318" width="16.5703125" style="1" customWidth="1"/>
    <col min="13319" max="13319" width="11.5703125" style="1" bestFit="1" customWidth="1"/>
    <col min="13320" max="13320" width="14.5703125" style="1" customWidth="1"/>
    <col min="13321" max="13567" width="11.5703125" style="1"/>
    <col min="13568" max="13568" width="14.42578125" style="1" customWidth="1"/>
    <col min="13569" max="13569" width="0" style="1" hidden="1" customWidth="1"/>
    <col min="13570" max="13570" width="47.85546875" style="1" bestFit="1" customWidth="1"/>
    <col min="13571" max="13571" width="16.5703125" style="1" customWidth="1"/>
    <col min="13572" max="13572" width="11" style="1" customWidth="1"/>
    <col min="13573" max="13573" width="1.5703125" style="1" customWidth="1"/>
    <col min="13574" max="13574" width="16.5703125" style="1" customWidth="1"/>
    <col min="13575" max="13575" width="11.5703125" style="1" bestFit="1" customWidth="1"/>
    <col min="13576" max="13576" width="14.5703125" style="1" customWidth="1"/>
    <col min="13577" max="13823" width="11.5703125" style="1"/>
    <col min="13824" max="13824" width="14.42578125" style="1" customWidth="1"/>
    <col min="13825" max="13825" width="0" style="1" hidden="1" customWidth="1"/>
    <col min="13826" max="13826" width="47.85546875" style="1" bestFit="1" customWidth="1"/>
    <col min="13827" max="13827" width="16.5703125" style="1" customWidth="1"/>
    <col min="13828" max="13828" width="11" style="1" customWidth="1"/>
    <col min="13829" max="13829" width="1.5703125" style="1" customWidth="1"/>
    <col min="13830" max="13830" width="16.5703125" style="1" customWidth="1"/>
    <col min="13831" max="13831" width="11.5703125" style="1" bestFit="1" customWidth="1"/>
    <col min="13832" max="13832" width="14.5703125" style="1" customWidth="1"/>
    <col min="13833" max="14079" width="11.5703125" style="1"/>
    <col min="14080" max="14080" width="14.42578125" style="1" customWidth="1"/>
    <col min="14081" max="14081" width="0" style="1" hidden="1" customWidth="1"/>
    <col min="14082" max="14082" width="47.85546875" style="1" bestFit="1" customWidth="1"/>
    <col min="14083" max="14083" width="16.5703125" style="1" customWidth="1"/>
    <col min="14084" max="14084" width="11" style="1" customWidth="1"/>
    <col min="14085" max="14085" width="1.5703125" style="1" customWidth="1"/>
    <col min="14086" max="14086" width="16.5703125" style="1" customWidth="1"/>
    <col min="14087" max="14087" width="11.5703125" style="1" bestFit="1" customWidth="1"/>
    <col min="14088" max="14088" width="14.5703125" style="1" customWidth="1"/>
    <col min="14089" max="14335" width="11.5703125" style="1"/>
    <col min="14336" max="14336" width="14.42578125" style="1" customWidth="1"/>
    <col min="14337" max="14337" width="0" style="1" hidden="1" customWidth="1"/>
    <col min="14338" max="14338" width="47.85546875" style="1" bestFit="1" customWidth="1"/>
    <col min="14339" max="14339" width="16.5703125" style="1" customWidth="1"/>
    <col min="14340" max="14340" width="11" style="1" customWidth="1"/>
    <col min="14341" max="14341" width="1.5703125" style="1" customWidth="1"/>
    <col min="14342" max="14342" width="16.5703125" style="1" customWidth="1"/>
    <col min="14343" max="14343" width="11.5703125" style="1" bestFit="1" customWidth="1"/>
    <col min="14344" max="14344" width="14.5703125" style="1" customWidth="1"/>
    <col min="14345" max="14591" width="11.5703125" style="1"/>
    <col min="14592" max="14592" width="14.42578125" style="1" customWidth="1"/>
    <col min="14593" max="14593" width="0" style="1" hidden="1" customWidth="1"/>
    <col min="14594" max="14594" width="47.85546875" style="1" bestFit="1" customWidth="1"/>
    <col min="14595" max="14595" width="16.5703125" style="1" customWidth="1"/>
    <col min="14596" max="14596" width="11" style="1" customWidth="1"/>
    <col min="14597" max="14597" width="1.5703125" style="1" customWidth="1"/>
    <col min="14598" max="14598" width="16.5703125" style="1" customWidth="1"/>
    <col min="14599" max="14599" width="11.5703125" style="1" bestFit="1" customWidth="1"/>
    <col min="14600" max="14600" width="14.5703125" style="1" customWidth="1"/>
    <col min="14601" max="14847" width="11.5703125" style="1"/>
    <col min="14848" max="14848" width="14.42578125" style="1" customWidth="1"/>
    <col min="14849" max="14849" width="0" style="1" hidden="1" customWidth="1"/>
    <col min="14850" max="14850" width="47.85546875" style="1" bestFit="1" customWidth="1"/>
    <col min="14851" max="14851" width="16.5703125" style="1" customWidth="1"/>
    <col min="14852" max="14852" width="11" style="1" customWidth="1"/>
    <col min="14853" max="14853" width="1.5703125" style="1" customWidth="1"/>
    <col min="14854" max="14854" width="16.5703125" style="1" customWidth="1"/>
    <col min="14855" max="14855" width="11.5703125" style="1" bestFit="1" customWidth="1"/>
    <col min="14856" max="14856" width="14.5703125" style="1" customWidth="1"/>
    <col min="14857" max="15103" width="11.5703125" style="1"/>
    <col min="15104" max="15104" width="14.42578125" style="1" customWidth="1"/>
    <col min="15105" max="15105" width="0" style="1" hidden="1" customWidth="1"/>
    <col min="15106" max="15106" width="47.85546875" style="1" bestFit="1" customWidth="1"/>
    <col min="15107" max="15107" width="16.5703125" style="1" customWidth="1"/>
    <col min="15108" max="15108" width="11" style="1" customWidth="1"/>
    <col min="15109" max="15109" width="1.5703125" style="1" customWidth="1"/>
    <col min="15110" max="15110" width="16.5703125" style="1" customWidth="1"/>
    <col min="15111" max="15111" width="11.5703125" style="1" bestFit="1" customWidth="1"/>
    <col min="15112" max="15112" width="14.5703125" style="1" customWidth="1"/>
    <col min="15113" max="15359" width="11.5703125" style="1"/>
    <col min="15360" max="15360" width="14.42578125" style="1" customWidth="1"/>
    <col min="15361" max="15361" width="0" style="1" hidden="1" customWidth="1"/>
    <col min="15362" max="15362" width="47.85546875" style="1" bestFit="1" customWidth="1"/>
    <col min="15363" max="15363" width="16.5703125" style="1" customWidth="1"/>
    <col min="15364" max="15364" width="11" style="1" customWidth="1"/>
    <col min="15365" max="15365" width="1.5703125" style="1" customWidth="1"/>
    <col min="15366" max="15366" width="16.5703125" style="1" customWidth="1"/>
    <col min="15367" max="15367" width="11.5703125" style="1" bestFit="1" customWidth="1"/>
    <col min="15368" max="15368" width="14.5703125" style="1" customWidth="1"/>
    <col min="15369" max="15615" width="11.5703125" style="1"/>
    <col min="15616" max="15616" width="14.42578125" style="1" customWidth="1"/>
    <col min="15617" max="15617" width="0" style="1" hidden="1" customWidth="1"/>
    <col min="15618" max="15618" width="47.85546875" style="1" bestFit="1" customWidth="1"/>
    <col min="15619" max="15619" width="16.5703125" style="1" customWidth="1"/>
    <col min="15620" max="15620" width="11" style="1" customWidth="1"/>
    <col min="15621" max="15621" width="1.5703125" style="1" customWidth="1"/>
    <col min="15622" max="15622" width="16.5703125" style="1" customWidth="1"/>
    <col min="15623" max="15623" width="11.5703125" style="1" bestFit="1" customWidth="1"/>
    <col min="15624" max="15624" width="14.5703125" style="1" customWidth="1"/>
    <col min="15625" max="15871" width="11.5703125" style="1"/>
    <col min="15872" max="15872" width="14.42578125" style="1" customWidth="1"/>
    <col min="15873" max="15873" width="0" style="1" hidden="1" customWidth="1"/>
    <col min="15874" max="15874" width="47.85546875" style="1" bestFit="1" customWidth="1"/>
    <col min="15875" max="15875" width="16.5703125" style="1" customWidth="1"/>
    <col min="15876" max="15876" width="11" style="1" customWidth="1"/>
    <col min="15877" max="15877" width="1.5703125" style="1" customWidth="1"/>
    <col min="15878" max="15878" width="16.5703125" style="1" customWidth="1"/>
    <col min="15879" max="15879" width="11.5703125" style="1" bestFit="1" customWidth="1"/>
    <col min="15880" max="15880" width="14.5703125" style="1" customWidth="1"/>
    <col min="15881" max="16127" width="11.5703125" style="1"/>
    <col min="16128" max="16128" width="14.42578125" style="1" customWidth="1"/>
    <col min="16129" max="16129" width="0" style="1" hidden="1" customWidth="1"/>
    <col min="16130" max="16130" width="47.85546875" style="1" bestFit="1" customWidth="1"/>
    <col min="16131" max="16131" width="16.5703125" style="1" customWidth="1"/>
    <col min="16132" max="16132" width="11" style="1" customWidth="1"/>
    <col min="16133" max="16133" width="1.5703125" style="1" customWidth="1"/>
    <col min="16134" max="16134" width="16.5703125" style="1" customWidth="1"/>
    <col min="16135" max="16135" width="11.5703125" style="1" bestFit="1" customWidth="1"/>
    <col min="16136" max="16136" width="14.5703125" style="1" customWidth="1"/>
    <col min="16137" max="16383" width="11.5703125" style="1"/>
    <col min="16384" max="16384" width="11.5703125" style="1" customWidth="1"/>
  </cols>
  <sheetData>
    <row r="1" spans="1:13" ht="13.7" customHeight="1" x14ac:dyDescent="0.2">
      <c r="A1" s="106" t="s">
        <v>96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13.7" customHeight="1" x14ac:dyDescent="0.2">
      <c r="A2" s="108" t="s">
        <v>0</v>
      </c>
      <c r="B2" s="109"/>
      <c r="C2" s="110" t="s">
        <v>1</v>
      </c>
      <c r="D2" s="110" t="s">
        <v>2</v>
      </c>
      <c r="E2" s="110"/>
      <c r="F2" s="111"/>
      <c r="G2" s="114" t="s">
        <v>3</v>
      </c>
      <c r="H2" s="115"/>
      <c r="I2" s="115"/>
      <c r="J2" s="115"/>
      <c r="K2" s="115"/>
      <c r="L2" s="115"/>
      <c r="M2" s="111"/>
    </row>
    <row r="3" spans="1:13" x14ac:dyDescent="0.2">
      <c r="A3" s="108"/>
      <c r="B3" s="109"/>
      <c r="C3" s="110"/>
      <c r="D3" s="110"/>
      <c r="E3" s="110"/>
      <c r="F3" s="112"/>
      <c r="G3" s="114"/>
      <c r="H3" s="115"/>
      <c r="I3" s="115"/>
      <c r="J3" s="115"/>
      <c r="K3" s="115"/>
      <c r="L3" s="115"/>
      <c r="M3" s="112"/>
    </row>
    <row r="4" spans="1:13" ht="3.75" customHeight="1" x14ac:dyDescent="0.2">
      <c r="A4" s="108"/>
      <c r="B4" s="109"/>
      <c r="C4" s="110"/>
      <c r="D4" s="110"/>
      <c r="E4" s="110"/>
      <c r="F4" s="113"/>
      <c r="G4" s="116"/>
      <c r="H4" s="117"/>
      <c r="I4" s="117"/>
      <c r="J4" s="117"/>
      <c r="K4" s="117"/>
      <c r="L4" s="117"/>
      <c r="M4" s="113"/>
    </row>
    <row r="5" spans="1:13" ht="13.7" customHeight="1" x14ac:dyDescent="0.2">
      <c r="A5" s="45"/>
      <c r="B5" s="46"/>
      <c r="C5" s="47"/>
      <c r="D5" s="47" t="s">
        <v>4</v>
      </c>
      <c r="E5" s="47"/>
      <c r="F5" s="48"/>
      <c r="G5" s="49" t="s">
        <v>5</v>
      </c>
      <c r="H5" s="50" t="s">
        <v>6</v>
      </c>
      <c r="I5" s="50" t="s">
        <v>7</v>
      </c>
      <c r="J5" s="50" t="s">
        <v>8</v>
      </c>
      <c r="K5" s="50" t="s">
        <v>4</v>
      </c>
      <c r="L5" s="50"/>
      <c r="M5" s="51" t="s">
        <v>9</v>
      </c>
    </row>
    <row r="6" spans="1:13" ht="20.100000000000001" customHeight="1" x14ac:dyDescent="0.2">
      <c r="A6" s="3">
        <v>3</v>
      </c>
      <c r="B6" s="4"/>
      <c r="C6" s="5" t="s">
        <v>10</v>
      </c>
      <c r="D6" s="6">
        <f>D9</f>
        <v>6023310</v>
      </c>
      <c r="E6" s="7"/>
      <c r="F6" s="6"/>
      <c r="G6" s="6">
        <v>1229270.2699999991</v>
      </c>
      <c r="H6" s="6">
        <v>1489220.1000000013</v>
      </c>
      <c r="I6" s="6">
        <v>1755380.7400000002</v>
      </c>
      <c r="J6" s="6">
        <v>1696814.4700000009</v>
      </c>
      <c r="K6" s="8">
        <f>SUM(G6:J6)</f>
        <v>6170685.580000001</v>
      </c>
      <c r="L6" s="90">
        <f>K6/$K$30</f>
        <v>0.61431502482191125</v>
      </c>
      <c r="M6" s="6"/>
    </row>
    <row r="7" spans="1:13" ht="20.100000000000001" hidden="1" customHeight="1" x14ac:dyDescent="0.2">
      <c r="A7" s="3">
        <v>3</v>
      </c>
      <c r="B7" s="9"/>
      <c r="C7" s="5" t="s">
        <v>11</v>
      </c>
      <c r="D7" s="6">
        <v>0</v>
      </c>
      <c r="E7" s="7">
        <v>0</v>
      </c>
      <c r="F7" s="6"/>
      <c r="G7" s="6"/>
      <c r="H7" s="6"/>
      <c r="I7" s="6"/>
      <c r="J7" s="6"/>
      <c r="K7" s="8">
        <f t="shared" ref="K7:K8" si="0">SUM(G7:J7)</f>
        <v>0</v>
      </c>
      <c r="L7" s="90">
        <f t="shared" ref="L7:L8" si="1">K7/$K$30</f>
        <v>0</v>
      </c>
      <c r="M7" s="6">
        <v>0</v>
      </c>
    </row>
    <row r="8" spans="1:13" ht="20.100000000000001" customHeight="1" x14ac:dyDescent="0.2">
      <c r="A8" s="3">
        <v>3</v>
      </c>
      <c r="B8" s="9"/>
      <c r="C8" s="5" t="s">
        <v>98</v>
      </c>
      <c r="D8" s="6"/>
      <c r="E8" s="7"/>
      <c r="F8" s="6"/>
      <c r="G8" s="6"/>
      <c r="H8" s="6"/>
      <c r="I8" s="6">
        <v>5788.51</v>
      </c>
      <c r="J8" s="6"/>
      <c r="K8" s="8">
        <f t="shared" si="0"/>
        <v>5788.51</v>
      </c>
      <c r="L8" s="90">
        <f t="shared" si="1"/>
        <v>5.7626800429716289E-4</v>
      </c>
      <c r="M8" s="6"/>
    </row>
    <row r="9" spans="1:13" ht="20.100000000000001" customHeight="1" x14ac:dyDescent="0.2">
      <c r="A9" s="2"/>
      <c r="B9" s="52"/>
      <c r="C9" s="53" t="s">
        <v>12</v>
      </c>
      <c r="D9" s="54">
        <f>LIQ.PRESSUPOST!D4</f>
        <v>6023310</v>
      </c>
      <c r="E9" s="55">
        <f>D9/$D$30</f>
        <v>0.64512484017300409</v>
      </c>
      <c r="F9" s="55"/>
      <c r="G9" s="54">
        <f>SUM(G6:G8)</f>
        <v>1229270.2699999991</v>
      </c>
      <c r="H9" s="54">
        <f t="shared" ref="H9:K9" si="2">SUM(H6:H8)</f>
        <v>1489220.1000000013</v>
      </c>
      <c r="I9" s="54">
        <f t="shared" si="2"/>
        <v>1761169.2500000002</v>
      </c>
      <c r="J9" s="54">
        <f t="shared" si="2"/>
        <v>1696814.4700000009</v>
      </c>
      <c r="K9" s="54">
        <f t="shared" si="2"/>
        <v>6176474.0900000008</v>
      </c>
      <c r="L9" s="55">
        <f>SUM(L6:L8)</f>
        <v>0.61489129282620836</v>
      </c>
      <c r="M9" s="54">
        <f>K9-D9</f>
        <v>153164.09000000078</v>
      </c>
    </row>
    <row r="10" spans="1:13" ht="4.5" customHeight="1" x14ac:dyDescent="0.2">
      <c r="A10" s="2"/>
      <c r="B10" s="13"/>
      <c r="C10" s="14"/>
      <c r="D10" s="15"/>
      <c r="E10" s="16"/>
      <c r="F10" s="15"/>
      <c r="G10" s="15"/>
      <c r="H10" s="15"/>
      <c r="I10" s="15"/>
      <c r="J10" s="15"/>
      <c r="K10" s="15"/>
      <c r="L10" s="16"/>
      <c r="M10" s="15"/>
    </row>
    <row r="11" spans="1:13" ht="20.100000000000001" customHeight="1" x14ac:dyDescent="0.2">
      <c r="A11" s="17">
        <v>4</v>
      </c>
      <c r="B11" s="9"/>
      <c r="C11" s="5" t="s">
        <v>13</v>
      </c>
      <c r="D11" s="6"/>
      <c r="E11" s="7"/>
      <c r="F11" s="6"/>
      <c r="G11" s="6">
        <v>42490.12</v>
      </c>
      <c r="H11" s="6">
        <v>-213.04999999999998</v>
      </c>
      <c r="I11" s="6">
        <v>42357</v>
      </c>
      <c r="J11" s="6"/>
      <c r="K11" s="8">
        <f>SUM(G11:J11)</f>
        <v>84634.07</v>
      </c>
      <c r="L11" s="90">
        <f t="shared" ref="L11:L19" si="3">K11/$K$30</f>
        <v>8.4256409014489726E-3</v>
      </c>
      <c r="M11" s="6"/>
    </row>
    <row r="12" spans="1:13" ht="20.100000000000001" customHeight="1" x14ac:dyDescent="0.2">
      <c r="A12" s="17">
        <v>4</v>
      </c>
      <c r="B12" s="9"/>
      <c r="C12" s="5" t="s">
        <v>14</v>
      </c>
      <c r="D12" s="6"/>
      <c r="E12" s="7"/>
      <c r="F12" s="6"/>
      <c r="G12" s="6">
        <v>21406.519999999997</v>
      </c>
      <c r="H12" s="6">
        <v>101103.27</v>
      </c>
      <c r="I12" s="6">
        <v>20275.349999999999</v>
      </c>
      <c r="J12" s="6">
        <v>265244.95</v>
      </c>
      <c r="K12" s="8">
        <f t="shared" ref="K12:K19" si="4">SUM(G12:J12)</f>
        <v>408030.09</v>
      </c>
      <c r="L12" s="90">
        <f t="shared" si="3"/>
        <v>4.0620934516393988E-2</v>
      </c>
      <c r="M12" s="6"/>
    </row>
    <row r="13" spans="1:13" ht="20.100000000000001" customHeight="1" x14ac:dyDescent="0.2">
      <c r="A13" s="17">
        <v>4</v>
      </c>
      <c r="B13" s="9"/>
      <c r="C13" s="5" t="s">
        <v>15</v>
      </c>
      <c r="D13" s="6"/>
      <c r="E13" s="7"/>
      <c r="F13" s="6"/>
      <c r="G13" s="6">
        <v>34716.979999999996</v>
      </c>
      <c r="H13" s="6">
        <v>615721.68999999994</v>
      </c>
      <c r="I13" s="6">
        <v>715813.00999999989</v>
      </c>
      <c r="J13" s="6">
        <v>747406.6399999999</v>
      </c>
      <c r="K13" s="8">
        <f t="shared" si="4"/>
        <v>2113658.3199999994</v>
      </c>
      <c r="L13" s="90">
        <f t="shared" si="3"/>
        <v>0.21042265830628154</v>
      </c>
      <c r="M13" s="6"/>
    </row>
    <row r="14" spans="1:13" ht="45" x14ac:dyDescent="0.2">
      <c r="A14" s="17">
        <v>4</v>
      </c>
      <c r="B14" s="9"/>
      <c r="C14" s="5" t="s">
        <v>82</v>
      </c>
      <c r="D14" s="6"/>
      <c r="E14" s="7"/>
      <c r="F14" s="6"/>
      <c r="G14" s="6"/>
      <c r="H14" s="6">
        <v>80962.209999999992</v>
      </c>
      <c r="I14" s="6">
        <v>60346.43</v>
      </c>
      <c r="J14" s="6">
        <v>79916.479999999996</v>
      </c>
      <c r="K14" s="8">
        <f t="shared" si="4"/>
        <v>221225.12</v>
      </c>
      <c r="L14" s="90">
        <f t="shared" si="3"/>
        <v>2.2023795139474646E-2</v>
      </c>
      <c r="M14" s="6"/>
    </row>
    <row r="15" spans="1:13" ht="20.100000000000001" customHeight="1" x14ac:dyDescent="0.2">
      <c r="A15" s="17">
        <v>4</v>
      </c>
      <c r="B15" s="9"/>
      <c r="C15" s="5" t="s">
        <v>83</v>
      </c>
      <c r="D15" s="6"/>
      <c r="E15" s="7"/>
      <c r="F15" s="6"/>
      <c r="G15" s="6">
        <v>1302.9000000000001</v>
      </c>
      <c r="H15" s="6">
        <v>1200</v>
      </c>
      <c r="I15" s="6"/>
      <c r="J15" s="6"/>
      <c r="K15" s="8">
        <f t="shared" si="4"/>
        <v>2502.9</v>
      </c>
      <c r="L15" s="90">
        <f t="shared" si="3"/>
        <v>2.4917313573879444E-4</v>
      </c>
      <c r="M15" s="6"/>
    </row>
    <row r="16" spans="1:13" ht="20.100000000000001" customHeight="1" x14ac:dyDescent="0.2">
      <c r="A16" s="17">
        <v>4</v>
      </c>
      <c r="B16" s="9"/>
      <c r="C16" s="5" t="s">
        <v>84</v>
      </c>
      <c r="D16" s="6"/>
      <c r="E16" s="7"/>
      <c r="F16" s="6"/>
      <c r="G16" s="6">
        <v>181.5</v>
      </c>
      <c r="H16" s="6">
        <v>16850</v>
      </c>
      <c r="I16" s="6">
        <v>44500</v>
      </c>
      <c r="J16" s="6">
        <v>38835.47</v>
      </c>
      <c r="K16" s="8">
        <f t="shared" si="4"/>
        <v>100366.97</v>
      </c>
      <c r="L16" s="90">
        <f t="shared" si="3"/>
        <v>9.9919104396905632E-3</v>
      </c>
      <c r="M16" s="6"/>
    </row>
    <row r="17" spans="1:14" ht="20.100000000000001" customHeight="1" x14ac:dyDescent="0.2">
      <c r="A17" s="17">
        <v>4</v>
      </c>
      <c r="B17" s="9"/>
      <c r="C17" s="5" t="s">
        <v>99</v>
      </c>
      <c r="D17" s="6"/>
      <c r="E17" s="7"/>
      <c r="F17" s="6"/>
      <c r="G17" s="6">
        <v>22683.8</v>
      </c>
      <c r="H17" s="6">
        <v>31100</v>
      </c>
      <c r="I17" s="6">
        <v>7000</v>
      </c>
      <c r="J17" s="6">
        <v>32504</v>
      </c>
      <c r="K17" s="8">
        <f t="shared" si="4"/>
        <v>93287.8</v>
      </c>
      <c r="L17" s="90">
        <f t="shared" si="3"/>
        <v>9.2871523641270166E-3</v>
      </c>
      <c r="M17" s="6"/>
    </row>
    <row r="18" spans="1:14" ht="20.100000000000001" customHeight="1" x14ac:dyDescent="0.2">
      <c r="A18" s="17">
        <v>4</v>
      </c>
      <c r="B18" s="9"/>
      <c r="C18" s="5" t="s">
        <v>100</v>
      </c>
      <c r="D18" s="6"/>
      <c r="E18" s="7"/>
      <c r="F18" s="6"/>
      <c r="G18" s="6">
        <v>78405.429999999993</v>
      </c>
      <c r="H18" s="6">
        <v>14700</v>
      </c>
      <c r="I18" s="6">
        <v>21500</v>
      </c>
      <c r="J18" s="6">
        <v>31679</v>
      </c>
      <c r="K18" s="8">
        <f t="shared" si="4"/>
        <v>146284.43</v>
      </c>
      <c r="L18" s="90">
        <f t="shared" si="3"/>
        <v>1.4563166779680439E-2</v>
      </c>
      <c r="M18" s="6"/>
    </row>
    <row r="19" spans="1:14" ht="20.100000000000001" customHeight="1" x14ac:dyDescent="0.2">
      <c r="A19" s="17">
        <v>4</v>
      </c>
      <c r="B19" s="9"/>
      <c r="C19" s="5" t="s">
        <v>16</v>
      </c>
      <c r="D19" s="6"/>
      <c r="E19" s="7"/>
      <c r="F19" s="6"/>
      <c r="G19" s="6">
        <v>12699.999999999989</v>
      </c>
      <c r="H19" s="6"/>
      <c r="I19" s="6"/>
      <c r="J19" s="6">
        <v>12500</v>
      </c>
      <c r="K19" s="8">
        <f t="shared" si="4"/>
        <v>25199.999999999989</v>
      </c>
      <c r="L19" s="90">
        <f t="shared" si="3"/>
        <v>2.5087550523862786E-3</v>
      </c>
      <c r="M19" s="6"/>
    </row>
    <row r="20" spans="1:14" ht="20.100000000000001" customHeight="1" x14ac:dyDescent="0.2">
      <c r="A20" s="2"/>
      <c r="B20" s="52"/>
      <c r="C20" s="53" t="s">
        <v>17</v>
      </c>
      <c r="D20" s="54">
        <f>LIQ.PRESSUPOST!D5</f>
        <v>2683969</v>
      </c>
      <c r="E20" s="55">
        <f>D20/$D$30</f>
        <v>0.28746570775110325</v>
      </c>
      <c r="F20" s="55"/>
      <c r="G20" s="54">
        <f t="shared" ref="G20:L20" si="5">SUM(G11:G19)</f>
        <v>213887.25</v>
      </c>
      <c r="H20" s="54">
        <f t="shared" si="5"/>
        <v>861424.11999999988</v>
      </c>
      <c r="I20" s="54">
        <f t="shared" si="5"/>
        <v>911791.78999999992</v>
      </c>
      <c r="J20" s="54">
        <f t="shared" si="5"/>
        <v>1208086.5399999998</v>
      </c>
      <c r="K20" s="54">
        <f t="shared" si="5"/>
        <v>3195189.6999999997</v>
      </c>
      <c r="L20" s="55">
        <f t="shared" si="5"/>
        <v>0.31809318663522229</v>
      </c>
      <c r="M20" s="54">
        <f>K20-D20</f>
        <v>511220.69999999972</v>
      </c>
      <c r="N20" s="18"/>
    </row>
    <row r="21" spans="1:14" ht="3.75" customHeight="1" x14ac:dyDescent="0.2">
      <c r="A21" s="2"/>
      <c r="B21" s="13"/>
      <c r="C21" s="14"/>
      <c r="D21" s="15"/>
      <c r="E21" s="16"/>
      <c r="F21" s="15"/>
      <c r="G21" s="15"/>
      <c r="H21" s="15"/>
      <c r="I21" s="15"/>
      <c r="J21" s="15"/>
      <c r="K21" s="15"/>
      <c r="L21" s="16"/>
      <c r="M21" s="15"/>
    </row>
    <row r="22" spans="1:14" ht="20.100000000000001" customHeight="1" x14ac:dyDescent="0.2">
      <c r="A22" s="17">
        <v>5</v>
      </c>
      <c r="B22" s="9"/>
      <c r="C22" s="5" t="s">
        <v>85</v>
      </c>
      <c r="D22" s="6"/>
      <c r="E22" s="7"/>
      <c r="F22" s="6"/>
      <c r="G22" s="6">
        <v>0.04</v>
      </c>
      <c r="H22" s="6">
        <v>0.02</v>
      </c>
      <c r="I22" s="6">
        <v>12.03</v>
      </c>
      <c r="J22" s="6">
        <v>2.0099999999999998</v>
      </c>
      <c r="K22" s="8">
        <f t="shared" ref="K22:K23" si="6">SUM(G22:J22)</f>
        <v>14.1</v>
      </c>
      <c r="L22" s="90">
        <f t="shared" ref="L22:L23" si="7">K22/$K$30</f>
        <v>1.4037081840732756E-6</v>
      </c>
      <c r="M22" s="6"/>
    </row>
    <row r="23" spans="1:14" ht="20.100000000000001" customHeight="1" x14ac:dyDescent="0.2">
      <c r="A23" s="17">
        <v>5</v>
      </c>
      <c r="B23" s="9"/>
      <c r="C23" s="5" t="s">
        <v>86</v>
      </c>
      <c r="D23" s="6"/>
      <c r="E23" s="7"/>
      <c r="F23" s="6"/>
      <c r="G23" s="6">
        <v>54408.760000000097</v>
      </c>
      <c r="H23" s="6">
        <v>201760.33999999979</v>
      </c>
      <c r="I23" s="6">
        <v>161872.23999999982</v>
      </c>
      <c r="J23" s="6">
        <v>255103.58999999988</v>
      </c>
      <c r="K23" s="8">
        <f t="shared" si="6"/>
        <v>673144.92999999959</v>
      </c>
      <c r="L23" s="90">
        <f t="shared" si="7"/>
        <v>6.7014116830385217E-2</v>
      </c>
      <c r="M23" s="6"/>
    </row>
    <row r="24" spans="1:14" ht="20.100000000000001" hidden="1" customHeight="1" x14ac:dyDescent="0.2">
      <c r="A24" s="3">
        <v>5</v>
      </c>
      <c r="B24" s="4"/>
      <c r="C24" s="5" t="s">
        <v>18</v>
      </c>
      <c r="D24" s="6">
        <v>0</v>
      </c>
      <c r="E24" s="7">
        <v>0</v>
      </c>
      <c r="F24" s="6"/>
      <c r="G24" s="6">
        <v>0</v>
      </c>
      <c r="H24" s="6"/>
      <c r="I24" s="6"/>
      <c r="J24" s="6"/>
      <c r="K24" s="8"/>
      <c r="L24" s="7">
        <v>0</v>
      </c>
      <c r="M24" s="6">
        <v>0</v>
      </c>
    </row>
    <row r="25" spans="1:14" ht="19.5" customHeight="1" x14ac:dyDescent="0.2">
      <c r="A25" s="2"/>
      <c r="B25" s="52"/>
      <c r="C25" s="53" t="s">
        <v>19</v>
      </c>
      <c r="D25" s="54">
        <f>LIQ.PRESSUPOST!D6</f>
        <v>629379</v>
      </c>
      <c r="E25" s="55">
        <f>D25/$D$30</f>
        <v>6.7409452075892676E-2</v>
      </c>
      <c r="F25" s="55"/>
      <c r="G25" s="54">
        <f t="shared" ref="G25:J25" si="8">SUM(G22:G23)</f>
        <v>54408.800000000097</v>
      </c>
      <c r="H25" s="54">
        <f t="shared" si="8"/>
        <v>201760.35999999978</v>
      </c>
      <c r="I25" s="54">
        <f t="shared" si="8"/>
        <v>161884.26999999981</v>
      </c>
      <c r="J25" s="54">
        <f t="shared" si="8"/>
        <v>255105.59999999989</v>
      </c>
      <c r="K25" s="54">
        <f>SUM(K22:K23)</f>
        <v>673159.02999999956</v>
      </c>
      <c r="L25" s="55">
        <f>SUM(L22:L24)</f>
        <v>6.7015520538569295E-2</v>
      </c>
      <c r="M25" s="54">
        <f>K25-D25</f>
        <v>43780.029999999562</v>
      </c>
    </row>
    <row r="26" spans="1:14" ht="6" customHeight="1" x14ac:dyDescent="0.2">
      <c r="A26" s="2"/>
      <c r="B26" s="13"/>
      <c r="C26" s="14"/>
      <c r="D26" s="15"/>
      <c r="E26" s="16"/>
      <c r="F26" s="15"/>
      <c r="G26" s="19"/>
      <c r="H26" s="19"/>
      <c r="I26" s="19"/>
      <c r="J26" s="19"/>
      <c r="K26" s="19"/>
      <c r="L26" s="16"/>
      <c r="M26" s="15"/>
    </row>
    <row r="27" spans="1:14" ht="20.100000000000001" hidden="1" customHeight="1" x14ac:dyDescent="0.2">
      <c r="A27" s="20">
        <v>8</v>
      </c>
      <c r="B27" s="21" t="s">
        <v>20</v>
      </c>
      <c r="C27" s="22" t="s">
        <v>21</v>
      </c>
      <c r="D27" s="23">
        <v>0</v>
      </c>
      <c r="E27" s="24">
        <v>0</v>
      </c>
      <c r="F27" s="6"/>
      <c r="G27" s="25">
        <v>0</v>
      </c>
      <c r="H27" s="25"/>
      <c r="I27" s="25"/>
      <c r="J27" s="25"/>
      <c r="K27" s="19"/>
      <c r="L27" s="24">
        <v>0</v>
      </c>
      <c r="M27" s="23">
        <v>0</v>
      </c>
    </row>
    <row r="28" spans="1:14" ht="20.100000000000001" hidden="1" customHeight="1" x14ac:dyDescent="0.2">
      <c r="A28" s="26"/>
      <c r="B28" s="10" t="s">
        <v>22</v>
      </c>
      <c r="C28" s="27"/>
      <c r="D28" s="11">
        <v>0</v>
      </c>
      <c r="E28" s="12">
        <v>0</v>
      </c>
      <c r="F28" s="11"/>
      <c r="G28" s="28">
        <v>0</v>
      </c>
      <c r="H28" s="28"/>
      <c r="I28" s="28"/>
      <c r="J28" s="28"/>
      <c r="K28" s="28"/>
      <c r="L28" s="12">
        <v>0</v>
      </c>
      <c r="M28" s="11">
        <v>0</v>
      </c>
    </row>
    <row r="29" spans="1:14" ht="8.25" hidden="1" customHeight="1" x14ac:dyDescent="0.2">
      <c r="A29" s="26"/>
      <c r="B29" s="13"/>
      <c r="C29" s="14"/>
      <c r="D29" s="15"/>
      <c r="E29" s="16"/>
      <c r="F29" s="15"/>
      <c r="G29" s="19"/>
      <c r="H29" s="19"/>
      <c r="I29" s="19"/>
      <c r="J29" s="19"/>
      <c r="K29" s="19"/>
      <c r="L29" s="16"/>
      <c r="M29" s="15"/>
    </row>
    <row r="30" spans="1:14" ht="20.100000000000001" customHeight="1" x14ac:dyDescent="0.2">
      <c r="A30" s="100" t="s">
        <v>23</v>
      </c>
      <c r="B30" s="101"/>
      <c r="C30" s="102"/>
      <c r="D30" s="57">
        <f>D25+D20+D9</f>
        <v>9336658</v>
      </c>
      <c r="E30" s="89">
        <f>E25+E20+E9</f>
        <v>1</v>
      </c>
      <c r="F30" s="58"/>
      <c r="G30" s="91">
        <f t="shared" ref="G30:K30" si="9">G25+G20+G9</f>
        <v>1497566.3199999991</v>
      </c>
      <c r="H30" s="91">
        <f t="shared" si="9"/>
        <v>2552404.580000001</v>
      </c>
      <c r="I30" s="91">
        <f t="shared" si="9"/>
        <v>2834845.31</v>
      </c>
      <c r="J30" s="91">
        <f t="shared" si="9"/>
        <v>3160006.6100000003</v>
      </c>
      <c r="K30" s="91">
        <f t="shared" si="9"/>
        <v>10044822.82</v>
      </c>
      <c r="L30" s="89">
        <f>L25+L20+L9</f>
        <v>1</v>
      </c>
      <c r="M30" s="57">
        <f>M25+M20+M9</f>
        <v>708164.82000000007</v>
      </c>
    </row>
    <row r="31" spans="1:14" ht="3.75" customHeight="1" x14ac:dyDescent="0.2">
      <c r="A31" s="26"/>
      <c r="B31" s="13"/>
      <c r="C31" s="14"/>
      <c r="D31" s="15"/>
      <c r="E31" s="16"/>
      <c r="F31" s="15"/>
      <c r="G31" s="19"/>
      <c r="H31" s="19"/>
      <c r="I31" s="19"/>
      <c r="J31" s="19"/>
      <c r="K31" s="19"/>
      <c r="L31" s="16"/>
      <c r="M31" s="15"/>
    </row>
    <row r="32" spans="1:14" ht="20.100000000000001" customHeight="1" x14ac:dyDescent="0.2">
      <c r="A32" s="17">
        <v>1</v>
      </c>
      <c r="B32" s="9"/>
      <c r="C32" s="5" t="s">
        <v>101</v>
      </c>
      <c r="D32" s="6"/>
      <c r="E32" s="7"/>
      <c r="F32" s="6"/>
      <c r="G32" s="6">
        <v>685043.81000000099</v>
      </c>
      <c r="H32" s="6">
        <v>854301.44000000099</v>
      </c>
      <c r="I32" s="6">
        <v>712587.31000000099</v>
      </c>
      <c r="J32" s="6">
        <v>943810.35000000102</v>
      </c>
      <c r="K32" s="8">
        <f t="shared" ref="K32:K33" si="10">SUM(G32:J32)</f>
        <v>3195742.9100000039</v>
      </c>
      <c r="L32" s="7">
        <f>K32/$K$74</f>
        <v>0.31924260112985237</v>
      </c>
      <c r="M32" s="6"/>
    </row>
    <row r="33" spans="1:13" ht="20.100000000000001" customHeight="1" x14ac:dyDescent="0.2">
      <c r="A33" s="17">
        <v>1</v>
      </c>
      <c r="B33" s="9"/>
      <c r="C33" s="5" t="s">
        <v>24</v>
      </c>
      <c r="D33" s="6"/>
      <c r="E33" s="7"/>
      <c r="F33" s="6"/>
      <c r="G33" s="6">
        <v>209170.35</v>
      </c>
      <c r="H33" s="6">
        <v>222349.42</v>
      </c>
      <c r="I33" s="6">
        <v>222617.65</v>
      </c>
      <c r="J33" s="6">
        <v>234202.03</v>
      </c>
      <c r="K33" s="8">
        <f t="shared" si="10"/>
        <v>888339.45000000007</v>
      </c>
      <c r="L33" s="7">
        <f>K33/$K$74</f>
        <v>8.8741743216215752E-2</v>
      </c>
      <c r="M33" s="6"/>
    </row>
    <row r="34" spans="1:13" ht="20.100000000000001" customHeight="1" x14ac:dyDescent="0.2">
      <c r="A34" s="2"/>
      <c r="B34" s="52"/>
      <c r="C34" s="53" t="s">
        <v>25</v>
      </c>
      <c r="D34" s="54">
        <f>LIQ.PRESSUPOST!D8</f>
        <v>3734744</v>
      </c>
      <c r="E34" s="55">
        <f>D34/$D$74</f>
        <v>0.40000865406015729</v>
      </c>
      <c r="F34" s="55"/>
      <c r="G34" s="54">
        <f>SUM(G32:G33)</f>
        <v>894214.16000000096</v>
      </c>
      <c r="H34" s="54">
        <f t="shared" ref="H34:K34" si="11">SUM(H32:H33)</f>
        <v>1076650.860000001</v>
      </c>
      <c r="I34" s="54">
        <f t="shared" si="11"/>
        <v>935204.96000000101</v>
      </c>
      <c r="J34" s="54">
        <f t="shared" si="11"/>
        <v>1178012.3800000011</v>
      </c>
      <c r="K34" s="54">
        <f t="shared" si="11"/>
        <v>4084082.3600000041</v>
      </c>
      <c r="L34" s="55">
        <f>SUM(L32:L33)</f>
        <v>0.40798434434606812</v>
      </c>
      <c r="M34" s="54">
        <f>K34-D34</f>
        <v>349338.36000000406</v>
      </c>
    </row>
    <row r="35" spans="1:13" ht="4.5" customHeight="1" x14ac:dyDescent="0.2">
      <c r="A35" s="2"/>
      <c r="B35" s="13"/>
      <c r="C35" s="14"/>
      <c r="D35" s="15"/>
      <c r="E35" s="16"/>
      <c r="F35" s="15"/>
      <c r="G35" s="15"/>
      <c r="H35" s="15"/>
      <c r="I35" s="15"/>
      <c r="J35" s="15"/>
      <c r="K35" s="15"/>
      <c r="L35" s="16"/>
      <c r="M35" s="15"/>
    </row>
    <row r="36" spans="1:13" ht="20.100000000000001" customHeight="1" x14ac:dyDescent="0.2">
      <c r="A36" s="17">
        <v>2</v>
      </c>
      <c r="B36" s="9"/>
      <c r="C36" s="5" t="s">
        <v>26</v>
      </c>
      <c r="D36" s="6"/>
      <c r="E36" s="7"/>
      <c r="F36" s="6"/>
      <c r="G36" s="6">
        <v>112452.10000000015</v>
      </c>
      <c r="H36" s="6">
        <v>86284.83000000022</v>
      </c>
      <c r="I36" s="6">
        <v>144823.4300000006</v>
      </c>
      <c r="J36" s="6">
        <v>132103.20000000013</v>
      </c>
      <c r="K36" s="8">
        <f t="shared" ref="K36:K56" si="12">SUM(G36:J36)</f>
        <v>475663.5600000011</v>
      </c>
      <c r="L36" s="7">
        <f t="shared" ref="L36:L56" si="13">K36/$K$74</f>
        <v>4.7516986326376846E-2</v>
      </c>
      <c r="M36" s="6"/>
    </row>
    <row r="37" spans="1:13" ht="20.100000000000001" customHeight="1" x14ac:dyDescent="0.2">
      <c r="A37" s="17">
        <v>2</v>
      </c>
      <c r="B37" s="9"/>
      <c r="C37" s="5" t="s">
        <v>27</v>
      </c>
      <c r="D37" s="6"/>
      <c r="E37" s="7"/>
      <c r="F37" s="6"/>
      <c r="G37" s="6">
        <v>4108.49</v>
      </c>
      <c r="H37" s="6">
        <v>1086.6100000000001</v>
      </c>
      <c r="I37" s="6">
        <v>3181.68</v>
      </c>
      <c r="J37" s="6">
        <v>34618.11</v>
      </c>
      <c r="K37" s="8">
        <f t="shared" si="12"/>
        <v>42994.89</v>
      </c>
      <c r="L37" s="7">
        <f t="shared" si="13"/>
        <v>4.2950265104059514E-3</v>
      </c>
      <c r="M37" s="6"/>
    </row>
    <row r="38" spans="1:13" ht="20.100000000000001" customHeight="1" x14ac:dyDescent="0.2">
      <c r="A38" s="17">
        <v>2</v>
      </c>
      <c r="B38" s="9"/>
      <c r="C38" s="5" t="s">
        <v>28</v>
      </c>
      <c r="D38" s="6"/>
      <c r="E38" s="7"/>
      <c r="F38" s="6"/>
      <c r="G38" s="6">
        <v>80946.809999999954</v>
      </c>
      <c r="H38" s="6">
        <v>111157.26999999995</v>
      </c>
      <c r="I38" s="6">
        <v>76503.510000000068</v>
      </c>
      <c r="J38" s="6">
        <v>284989.9699999998</v>
      </c>
      <c r="K38" s="8">
        <f t="shared" si="12"/>
        <v>553597.55999999982</v>
      </c>
      <c r="L38" s="7">
        <f t="shared" si="13"/>
        <v>5.5302297465955809E-2</v>
      </c>
      <c r="M38" s="6"/>
    </row>
    <row r="39" spans="1:13" ht="20.100000000000001" customHeight="1" x14ac:dyDescent="0.2">
      <c r="A39" s="17">
        <v>2</v>
      </c>
      <c r="B39" s="9"/>
      <c r="C39" s="5" t="s">
        <v>29</v>
      </c>
      <c r="D39" s="6"/>
      <c r="E39" s="7"/>
      <c r="F39" s="6"/>
      <c r="G39" s="6">
        <v>0</v>
      </c>
      <c r="H39" s="6">
        <v>0</v>
      </c>
      <c r="I39" s="6">
        <v>0</v>
      </c>
      <c r="J39" s="6">
        <v>10223.48</v>
      </c>
      <c r="K39" s="8">
        <f t="shared" si="12"/>
        <v>10223.48</v>
      </c>
      <c r="L39" s="7">
        <f t="shared" si="13"/>
        <v>1.0212868931309055E-3</v>
      </c>
      <c r="M39" s="6"/>
    </row>
    <row r="40" spans="1:13" ht="20.100000000000001" customHeight="1" x14ac:dyDescent="0.2">
      <c r="A40" s="17">
        <v>2</v>
      </c>
      <c r="B40" s="9"/>
      <c r="C40" s="5" t="s">
        <v>30</v>
      </c>
      <c r="D40" s="6"/>
      <c r="E40" s="7"/>
      <c r="F40" s="6"/>
      <c r="G40" s="6">
        <v>892.31</v>
      </c>
      <c r="H40" s="6">
        <v>2428.6999999999994</v>
      </c>
      <c r="I40" s="6">
        <v>2211.65</v>
      </c>
      <c r="J40" s="6">
        <v>4863.5399999999981</v>
      </c>
      <c r="K40" s="8">
        <f t="shared" si="12"/>
        <v>10396.199999999997</v>
      </c>
      <c r="L40" s="7">
        <f t="shared" si="13"/>
        <v>1.0385409663214011E-3</v>
      </c>
      <c r="M40" s="6"/>
    </row>
    <row r="41" spans="1:13" ht="20.100000000000001" customHeight="1" x14ac:dyDescent="0.2">
      <c r="A41" s="17">
        <v>2</v>
      </c>
      <c r="B41" s="9"/>
      <c r="C41" s="5" t="s">
        <v>31</v>
      </c>
      <c r="D41" s="6"/>
      <c r="E41" s="7"/>
      <c r="F41" s="6"/>
      <c r="G41" s="6">
        <v>90.47</v>
      </c>
      <c r="H41" s="6">
        <v>3066.06</v>
      </c>
      <c r="I41" s="6">
        <v>3104.55</v>
      </c>
      <c r="J41" s="6">
        <v>18024.98</v>
      </c>
      <c r="K41" s="8">
        <f t="shared" si="12"/>
        <v>24286.059999999998</v>
      </c>
      <c r="L41" s="7">
        <f t="shared" si="13"/>
        <v>2.4260853216116975E-3</v>
      </c>
      <c r="M41" s="6"/>
    </row>
    <row r="42" spans="1:13" ht="20.100000000000001" customHeight="1" x14ac:dyDescent="0.2">
      <c r="A42" s="17">
        <v>2</v>
      </c>
      <c r="B42" s="9"/>
      <c r="C42" s="5" t="s">
        <v>32</v>
      </c>
      <c r="D42" s="6"/>
      <c r="E42" s="7"/>
      <c r="F42" s="6"/>
      <c r="G42" s="6">
        <v>17958.880000000005</v>
      </c>
      <c r="H42" s="6">
        <v>18622.930000000008</v>
      </c>
      <c r="I42" s="6">
        <v>12477.249999999996</v>
      </c>
      <c r="J42" s="6">
        <v>30287.019999999993</v>
      </c>
      <c r="K42" s="8">
        <f t="shared" si="12"/>
        <v>79346.080000000002</v>
      </c>
      <c r="L42" s="7">
        <f t="shared" si="13"/>
        <v>7.9263725781550196E-3</v>
      </c>
      <c r="M42" s="6"/>
    </row>
    <row r="43" spans="1:13" ht="20.100000000000001" customHeight="1" x14ac:dyDescent="0.2">
      <c r="A43" s="17">
        <v>2</v>
      </c>
      <c r="B43" s="9"/>
      <c r="C43" s="5" t="s">
        <v>102</v>
      </c>
      <c r="D43" s="6"/>
      <c r="E43" s="7"/>
      <c r="F43" s="6"/>
      <c r="G43" s="6">
        <v>19441.070000000003</v>
      </c>
      <c r="H43" s="6">
        <v>27263.820000000003</v>
      </c>
      <c r="I43" s="6">
        <v>10640.089999999998</v>
      </c>
      <c r="J43" s="6">
        <v>27663.93</v>
      </c>
      <c r="K43" s="8">
        <f t="shared" si="12"/>
        <v>85008.91</v>
      </c>
      <c r="L43" s="7">
        <f t="shared" si="13"/>
        <v>8.492067826448995E-3</v>
      </c>
      <c r="M43" s="6"/>
    </row>
    <row r="44" spans="1:13" ht="20.100000000000001" customHeight="1" x14ac:dyDescent="0.2">
      <c r="A44" s="17">
        <v>2</v>
      </c>
      <c r="B44" s="9"/>
      <c r="C44" s="5" t="s">
        <v>103</v>
      </c>
      <c r="D44" s="6"/>
      <c r="E44" s="7"/>
      <c r="F44" s="6"/>
      <c r="G44" s="6">
        <v>2220.13</v>
      </c>
      <c r="H44" s="6">
        <v>6427.79</v>
      </c>
      <c r="I44" s="6">
        <v>6446.6100000000006</v>
      </c>
      <c r="J44" s="6">
        <v>14266.150000000001</v>
      </c>
      <c r="K44" s="8">
        <f t="shared" si="12"/>
        <v>29360.68</v>
      </c>
      <c r="L44" s="7">
        <f t="shared" si="13"/>
        <v>2.9330206209050845E-3</v>
      </c>
      <c r="M44" s="6"/>
    </row>
    <row r="45" spans="1:13" ht="20.100000000000001" customHeight="1" x14ac:dyDescent="0.2">
      <c r="A45" s="17">
        <v>2</v>
      </c>
      <c r="B45" s="9"/>
      <c r="C45" s="5" t="s">
        <v>33</v>
      </c>
      <c r="D45" s="6"/>
      <c r="E45" s="7"/>
      <c r="F45" s="6"/>
      <c r="G45" s="6">
        <v>5640.2699999999995</v>
      </c>
      <c r="H45" s="6">
        <v>13544.910000000003</v>
      </c>
      <c r="I45" s="6">
        <v>3837.61</v>
      </c>
      <c r="J45" s="6">
        <v>5760.11</v>
      </c>
      <c r="K45" s="8">
        <f t="shared" si="12"/>
        <v>28782.900000000005</v>
      </c>
      <c r="L45" s="7">
        <f t="shared" si="13"/>
        <v>2.8753025893626773E-3</v>
      </c>
      <c r="M45" s="6"/>
    </row>
    <row r="46" spans="1:13" ht="20.100000000000001" customHeight="1" x14ac:dyDescent="0.2">
      <c r="A46" s="17">
        <v>2</v>
      </c>
      <c r="B46" s="9"/>
      <c r="C46" s="5" t="s">
        <v>34</v>
      </c>
      <c r="D46" s="6"/>
      <c r="E46" s="7"/>
      <c r="F46" s="6"/>
      <c r="G46" s="6">
        <v>2088.5400000000013</v>
      </c>
      <c r="H46" s="6">
        <v>634.37999999999977</v>
      </c>
      <c r="I46" s="6">
        <v>1771.9900000000027</v>
      </c>
      <c r="J46" s="6">
        <v>2008.4199999999992</v>
      </c>
      <c r="K46" s="8">
        <f t="shared" si="12"/>
        <v>6503.3300000000027</v>
      </c>
      <c r="L46" s="7">
        <f t="shared" si="13"/>
        <v>6.4965801182229673E-4</v>
      </c>
      <c r="M46" s="6"/>
    </row>
    <row r="47" spans="1:13" ht="20.100000000000001" customHeight="1" x14ac:dyDescent="0.2">
      <c r="A47" s="17">
        <v>2</v>
      </c>
      <c r="B47" s="9"/>
      <c r="C47" s="5" t="s">
        <v>35</v>
      </c>
      <c r="D47" s="6"/>
      <c r="E47" s="7"/>
      <c r="F47" s="6"/>
      <c r="G47" s="6">
        <v>2713.99</v>
      </c>
      <c r="H47" s="6">
        <v>2019.7600000000002</v>
      </c>
      <c r="I47" s="6">
        <v>342.92000000000007</v>
      </c>
      <c r="J47" s="6">
        <v>1456.12</v>
      </c>
      <c r="K47" s="8">
        <f t="shared" si="12"/>
        <v>6532.79</v>
      </c>
      <c r="L47" s="7">
        <f t="shared" si="13"/>
        <v>6.5260095413466335E-4</v>
      </c>
      <c r="M47" s="6"/>
    </row>
    <row r="48" spans="1:13" ht="20.100000000000001" customHeight="1" x14ac:dyDescent="0.2">
      <c r="A48" s="17">
        <v>2</v>
      </c>
      <c r="B48" s="9"/>
      <c r="C48" s="5" t="s">
        <v>87</v>
      </c>
      <c r="D48" s="6"/>
      <c r="E48" s="7"/>
      <c r="F48" s="6"/>
      <c r="G48" s="6">
        <v>2146.4900000000002</v>
      </c>
      <c r="H48" s="6">
        <v>2343.69</v>
      </c>
      <c r="I48" s="6">
        <v>1198.3999999999999</v>
      </c>
      <c r="J48" s="6">
        <v>8888.69</v>
      </c>
      <c r="K48" s="8">
        <f t="shared" si="12"/>
        <v>14577.27</v>
      </c>
      <c r="L48" s="7">
        <f t="shared" si="13"/>
        <v>1.4562140082076118E-3</v>
      </c>
      <c r="M48" s="6"/>
    </row>
    <row r="49" spans="1:13" ht="20.100000000000001" customHeight="1" x14ac:dyDescent="0.2">
      <c r="A49" s="17">
        <v>2</v>
      </c>
      <c r="B49" s="9"/>
      <c r="C49" s="5" t="s">
        <v>88</v>
      </c>
      <c r="D49" s="6"/>
      <c r="E49" s="7"/>
      <c r="F49" s="6"/>
      <c r="G49" s="6">
        <v>782.17</v>
      </c>
      <c r="H49" s="6">
        <v>0</v>
      </c>
      <c r="I49" s="6">
        <v>1128.92</v>
      </c>
      <c r="J49" s="6">
        <v>0</v>
      </c>
      <c r="K49" s="8">
        <f t="shared" si="12"/>
        <v>1911.0900000000001</v>
      </c>
      <c r="L49" s="7">
        <f t="shared" si="13"/>
        <v>1.9091064574817404E-4</v>
      </c>
      <c r="M49" s="6"/>
    </row>
    <row r="50" spans="1:13" ht="20.100000000000001" customHeight="1" x14ac:dyDescent="0.2">
      <c r="A50" s="17">
        <v>2</v>
      </c>
      <c r="B50" s="9"/>
      <c r="C50" s="5" t="s">
        <v>89</v>
      </c>
      <c r="D50" s="6"/>
      <c r="E50" s="7"/>
      <c r="F50" s="6"/>
      <c r="G50" s="6">
        <v>275053.61</v>
      </c>
      <c r="H50" s="6">
        <v>173852.1</v>
      </c>
      <c r="I50" s="6">
        <v>192501.41</v>
      </c>
      <c r="J50" s="6">
        <v>182051.56999999998</v>
      </c>
      <c r="K50" s="8">
        <f t="shared" si="12"/>
        <v>823458.69</v>
      </c>
      <c r="L50" s="7">
        <f t="shared" si="13"/>
        <v>8.2260401265688926E-2</v>
      </c>
      <c r="M50" s="6"/>
    </row>
    <row r="51" spans="1:13" ht="20.100000000000001" customHeight="1" x14ac:dyDescent="0.2">
      <c r="A51" s="17">
        <v>2</v>
      </c>
      <c r="B51" s="9"/>
      <c r="C51" s="5" t="s">
        <v>90</v>
      </c>
      <c r="D51" s="6"/>
      <c r="E51" s="7"/>
      <c r="F51" s="6"/>
      <c r="G51" s="6">
        <v>454805.07000000007</v>
      </c>
      <c r="H51" s="6">
        <v>493494.84</v>
      </c>
      <c r="I51" s="6">
        <v>371748.94</v>
      </c>
      <c r="J51" s="6">
        <v>358719.1100000001</v>
      </c>
      <c r="K51" s="8">
        <f t="shared" si="12"/>
        <v>1678767.9600000002</v>
      </c>
      <c r="L51" s="7">
        <f t="shared" si="13"/>
        <v>0.16770255472266865</v>
      </c>
      <c r="M51" s="6"/>
    </row>
    <row r="52" spans="1:13" ht="20.100000000000001" customHeight="1" x14ac:dyDescent="0.2">
      <c r="A52" s="17">
        <v>2</v>
      </c>
      <c r="B52" s="9"/>
      <c r="C52" s="5" t="s">
        <v>91</v>
      </c>
      <c r="D52" s="6"/>
      <c r="E52" s="7"/>
      <c r="F52" s="6"/>
      <c r="G52" s="6">
        <v>18141.5</v>
      </c>
      <c r="H52" s="6">
        <v>1795.97</v>
      </c>
      <c r="I52" s="6">
        <v>2420.9899999999998</v>
      </c>
      <c r="J52" s="6">
        <v>8560.4399999999987</v>
      </c>
      <c r="K52" s="8">
        <f t="shared" si="12"/>
        <v>30918.899999999998</v>
      </c>
      <c r="L52" s="7">
        <f t="shared" si="13"/>
        <v>3.0886808914406005E-3</v>
      </c>
      <c r="M52" s="6"/>
    </row>
    <row r="53" spans="1:13" ht="20.100000000000001" customHeight="1" x14ac:dyDescent="0.2">
      <c r="A53" s="17">
        <v>2</v>
      </c>
      <c r="B53" s="9"/>
      <c r="C53" s="5" t="s">
        <v>36</v>
      </c>
      <c r="D53" s="6"/>
      <c r="E53" s="7"/>
      <c r="F53" s="6"/>
      <c r="G53" s="6">
        <v>11904.490000000002</v>
      </c>
      <c r="H53" s="6">
        <v>3038.12</v>
      </c>
      <c r="I53" s="6">
        <v>39901</v>
      </c>
      <c r="J53" s="6">
        <v>92814.14</v>
      </c>
      <c r="K53" s="8">
        <f t="shared" si="12"/>
        <v>147657.75</v>
      </c>
      <c r="L53" s="7">
        <f t="shared" si="13"/>
        <v>1.4750449430546151E-2</v>
      </c>
      <c r="M53" s="6"/>
    </row>
    <row r="54" spans="1:13" ht="20.100000000000001" customHeight="1" x14ac:dyDescent="0.2">
      <c r="A54" s="17">
        <v>2</v>
      </c>
      <c r="B54" s="9"/>
      <c r="C54" s="5" t="s">
        <v>37</v>
      </c>
      <c r="D54" s="6"/>
      <c r="E54" s="7"/>
      <c r="F54" s="6"/>
      <c r="G54" s="6">
        <v>52776.279999999948</v>
      </c>
      <c r="H54" s="6">
        <v>111807.56000000001</v>
      </c>
      <c r="I54" s="6">
        <v>79886.06</v>
      </c>
      <c r="J54" s="6">
        <v>88628.099999999817</v>
      </c>
      <c r="K54" s="8">
        <f t="shared" si="12"/>
        <v>333097.99999999977</v>
      </c>
      <c r="L54" s="7">
        <f t="shared" si="13"/>
        <v>3.3275227371513234E-2</v>
      </c>
      <c r="M54" s="6"/>
    </row>
    <row r="55" spans="1:13" ht="20.100000000000001" customHeight="1" x14ac:dyDescent="0.2">
      <c r="A55" s="17">
        <v>2</v>
      </c>
      <c r="B55" s="9"/>
      <c r="C55" s="5" t="s">
        <v>38</v>
      </c>
      <c r="D55" s="6"/>
      <c r="E55" s="7"/>
      <c r="F55" s="6"/>
      <c r="G55" s="6">
        <v>1153.8399999999999</v>
      </c>
      <c r="H55" s="6">
        <v>79.81</v>
      </c>
      <c r="I55" s="6">
        <v>195.64</v>
      </c>
      <c r="J55" s="6">
        <v>207.94</v>
      </c>
      <c r="K55" s="8">
        <f t="shared" si="12"/>
        <v>1637.23</v>
      </c>
      <c r="L55" s="7">
        <f t="shared" si="13"/>
        <v>1.6355306999580498E-4</v>
      </c>
      <c r="M55" s="6"/>
    </row>
    <row r="56" spans="1:13" ht="20.100000000000001" customHeight="1" x14ac:dyDescent="0.2">
      <c r="A56" s="17">
        <v>2</v>
      </c>
      <c r="B56" s="9"/>
      <c r="C56" s="5" t="s">
        <v>39</v>
      </c>
      <c r="D56" s="6"/>
      <c r="E56" s="7"/>
      <c r="F56" s="6"/>
      <c r="G56" s="6">
        <v>87625.639999999985</v>
      </c>
      <c r="H56" s="6">
        <v>315329.83999999991</v>
      </c>
      <c r="I56" s="6">
        <v>218634.92999999988</v>
      </c>
      <c r="J56" s="6">
        <v>371826.75999999972</v>
      </c>
      <c r="K56" s="8">
        <f t="shared" si="12"/>
        <v>993417.16999999946</v>
      </c>
      <c r="L56" s="7">
        <f t="shared" si="13"/>
        <v>9.9238609077554413E-2</v>
      </c>
      <c r="M56" s="6"/>
    </row>
    <row r="57" spans="1:13" ht="20.100000000000001" customHeight="1" x14ac:dyDescent="0.2">
      <c r="A57" s="2"/>
      <c r="B57" s="52"/>
      <c r="C57" s="53" t="s">
        <v>40</v>
      </c>
      <c r="D57" s="54">
        <f>LIQ.PRESSUPOST!D9</f>
        <v>5135576</v>
      </c>
      <c r="E57" s="55">
        <f>D57/$D$74</f>
        <v>0.55004435205830604</v>
      </c>
      <c r="F57" s="55"/>
      <c r="G57" s="54">
        <f t="shared" ref="G57:L57" si="14">SUM(G36:G56)</f>
        <v>1152942.1500000001</v>
      </c>
      <c r="H57" s="54">
        <f t="shared" si="14"/>
        <v>1374278.99</v>
      </c>
      <c r="I57" s="54">
        <f t="shared" si="14"/>
        <v>1172957.5800000005</v>
      </c>
      <c r="J57" s="54">
        <f t="shared" si="14"/>
        <v>1677961.7799999993</v>
      </c>
      <c r="K57" s="54">
        <f t="shared" si="14"/>
        <v>5378140.5</v>
      </c>
      <c r="L57" s="55">
        <f t="shared" si="14"/>
        <v>0.53725584654799485</v>
      </c>
      <c r="M57" s="54">
        <f>K57-D57</f>
        <v>242564.5</v>
      </c>
    </row>
    <row r="58" spans="1:13" ht="4.5" customHeight="1" x14ac:dyDescent="0.2">
      <c r="A58" s="2"/>
      <c r="B58" s="13"/>
      <c r="C58" s="14"/>
      <c r="D58" s="15"/>
      <c r="E58" s="16"/>
      <c r="F58" s="15"/>
      <c r="G58" s="15"/>
      <c r="H58" s="15"/>
      <c r="I58" s="15"/>
      <c r="J58" s="15"/>
      <c r="K58" s="15"/>
      <c r="L58" s="16"/>
      <c r="M58" s="15"/>
    </row>
    <row r="59" spans="1:13" ht="20.100000000000001" customHeight="1" x14ac:dyDescent="0.2">
      <c r="A59" s="3">
        <v>3</v>
      </c>
      <c r="B59" s="4"/>
      <c r="C59" s="5" t="s">
        <v>41</v>
      </c>
      <c r="D59" s="6"/>
      <c r="E59" s="7"/>
      <c r="F59" s="6"/>
      <c r="G59" s="6">
        <v>1407.53</v>
      </c>
      <c r="H59" s="6">
        <v>464.63</v>
      </c>
      <c r="I59" s="6">
        <v>16.16</v>
      </c>
      <c r="J59" s="6">
        <v>513.80999999999995</v>
      </c>
      <c r="K59" s="8">
        <f>SUM(G59:J59)</f>
        <v>2402.13</v>
      </c>
      <c r="L59" s="7">
        <f t="shared" ref="L59" si="15">K59/$K$74</f>
        <v>2.3996368013597545E-4</v>
      </c>
      <c r="M59" s="6"/>
    </row>
    <row r="60" spans="1:13" ht="20.100000000000001" customHeight="1" x14ac:dyDescent="0.2">
      <c r="A60" s="2"/>
      <c r="B60" s="52"/>
      <c r="C60" s="53" t="s">
        <v>12</v>
      </c>
      <c r="D60" s="54">
        <f>LIQ.PRESSUPOST!D10</f>
        <v>1500</v>
      </c>
      <c r="E60" s="55">
        <f>D60/$D$74</f>
        <v>1.606570573753478E-4</v>
      </c>
      <c r="F60" s="55"/>
      <c r="G60" s="54">
        <f>SUM(G59)</f>
        <v>1407.53</v>
      </c>
      <c r="H60" s="54">
        <f t="shared" ref="H60:K60" si="16">SUM(H59)</f>
        <v>464.63</v>
      </c>
      <c r="I60" s="54">
        <f t="shared" si="16"/>
        <v>16.16</v>
      </c>
      <c r="J60" s="54">
        <f t="shared" si="16"/>
        <v>513.80999999999995</v>
      </c>
      <c r="K60" s="54">
        <f t="shared" si="16"/>
        <v>2402.13</v>
      </c>
      <c r="L60" s="55">
        <f>SUM(L59)</f>
        <v>2.3996368013597545E-4</v>
      </c>
      <c r="M60" s="54">
        <f>K60-D60</f>
        <v>902.13000000000011</v>
      </c>
    </row>
    <row r="61" spans="1:13" ht="3" customHeight="1" x14ac:dyDescent="0.2">
      <c r="A61" s="2"/>
      <c r="B61" s="13"/>
      <c r="C61" s="14"/>
      <c r="D61" s="15"/>
      <c r="E61" s="16"/>
      <c r="F61" s="15"/>
      <c r="G61" s="15"/>
      <c r="H61" s="15"/>
      <c r="I61" s="15"/>
      <c r="J61" s="15"/>
      <c r="K61" s="15"/>
      <c r="L61" s="16"/>
      <c r="M61" s="15"/>
    </row>
    <row r="62" spans="1:13" ht="20.100000000000001" customHeight="1" x14ac:dyDescent="0.2">
      <c r="A62" s="17">
        <v>4</v>
      </c>
      <c r="B62" s="9"/>
      <c r="C62" s="5" t="s">
        <v>42</v>
      </c>
      <c r="D62" s="6"/>
      <c r="E62" s="7"/>
      <c r="F62" s="6"/>
      <c r="G62" s="6">
        <v>600</v>
      </c>
      <c r="H62" s="6"/>
      <c r="I62" s="6"/>
      <c r="J62" s="6">
        <v>43493.39</v>
      </c>
      <c r="K62" s="8">
        <f t="shared" ref="K62:K65" si="17">SUM(G62:J62)</f>
        <v>44093.39</v>
      </c>
      <c r="L62" s="7">
        <f t="shared" ref="L62" si="18">K62/$K$74</f>
        <v>4.4047624958144715E-3</v>
      </c>
      <c r="M62" s="6"/>
    </row>
    <row r="63" spans="1:13" ht="20.100000000000001" hidden="1" customHeight="1" x14ac:dyDescent="0.2">
      <c r="A63" s="17">
        <v>4</v>
      </c>
      <c r="B63" s="9"/>
      <c r="C63" s="5" t="s">
        <v>43</v>
      </c>
      <c r="D63" s="6">
        <v>0</v>
      </c>
      <c r="E63" s="7">
        <v>0</v>
      </c>
      <c r="F63" s="6"/>
      <c r="G63" s="6"/>
      <c r="H63" s="6"/>
      <c r="I63" s="6"/>
      <c r="J63" s="6"/>
      <c r="K63" s="8">
        <f t="shared" si="17"/>
        <v>0</v>
      </c>
      <c r="L63" s="7">
        <v>0</v>
      </c>
      <c r="M63" s="6"/>
    </row>
    <row r="64" spans="1:13" ht="20.100000000000001" hidden="1" customHeight="1" x14ac:dyDescent="0.2">
      <c r="A64" s="17">
        <v>4</v>
      </c>
      <c r="B64" s="9"/>
      <c r="C64" s="5" t="s">
        <v>44</v>
      </c>
      <c r="D64" s="6">
        <v>0</v>
      </c>
      <c r="E64" s="7">
        <v>0</v>
      </c>
      <c r="F64" s="6"/>
      <c r="G64" s="6"/>
      <c r="H64" s="6"/>
      <c r="I64" s="6"/>
      <c r="J64" s="6"/>
      <c r="K64" s="8">
        <f t="shared" si="17"/>
        <v>0</v>
      </c>
      <c r="L64" s="7">
        <v>0</v>
      </c>
      <c r="M64" s="6"/>
    </row>
    <row r="65" spans="1:13" ht="23.1" customHeight="1" x14ac:dyDescent="0.2">
      <c r="A65" s="17">
        <v>4</v>
      </c>
      <c r="B65" s="9"/>
      <c r="C65" s="5" t="s">
        <v>92</v>
      </c>
      <c r="D65" s="6"/>
      <c r="E65" s="7"/>
      <c r="F65" s="6"/>
      <c r="G65" s="6">
        <v>43571</v>
      </c>
      <c r="H65" s="6">
        <v>24400</v>
      </c>
      <c r="I65" s="6">
        <v>27400</v>
      </c>
      <c r="J65" s="6">
        <v>399428.53</v>
      </c>
      <c r="K65" s="8">
        <f t="shared" si="17"/>
        <v>494799.53</v>
      </c>
      <c r="L65" s="7">
        <f t="shared" ref="L65" si="19">K65/$K$74</f>
        <v>4.9428597181814048E-2</v>
      </c>
      <c r="M65" s="6"/>
    </row>
    <row r="66" spans="1:13" ht="20.100000000000001" customHeight="1" x14ac:dyDescent="0.2">
      <c r="A66" s="2"/>
      <c r="B66" s="52"/>
      <c r="C66" s="53" t="s">
        <v>17</v>
      </c>
      <c r="D66" s="54">
        <f>LIQ.PRESSUPOST!D11</f>
        <v>452838</v>
      </c>
      <c r="E66" s="55">
        <f>D66/$D$74</f>
        <v>4.8501080365158496E-2</v>
      </c>
      <c r="F66" s="55"/>
      <c r="G66" s="54">
        <f>SUM(G62:G65)</f>
        <v>44171</v>
      </c>
      <c r="H66" s="54">
        <f t="shared" ref="H66:K66" si="20">SUM(H62:H65)</f>
        <v>24400</v>
      </c>
      <c r="I66" s="54">
        <f t="shared" si="20"/>
        <v>27400</v>
      </c>
      <c r="J66" s="54">
        <f t="shared" si="20"/>
        <v>442921.92000000004</v>
      </c>
      <c r="K66" s="54">
        <f t="shared" si="20"/>
        <v>538892.92000000004</v>
      </c>
      <c r="L66" s="55">
        <f>SUM(L62:L65)</f>
        <v>5.383335967762852E-2</v>
      </c>
      <c r="M66" s="54">
        <f>K66-D66</f>
        <v>86054.920000000042</v>
      </c>
    </row>
    <row r="67" spans="1:13" ht="4.5" customHeight="1" x14ac:dyDescent="0.2">
      <c r="A67" s="2"/>
      <c r="B67" s="13"/>
      <c r="C67" s="14"/>
      <c r="D67" s="15"/>
      <c r="E67" s="16"/>
      <c r="F67" s="15"/>
      <c r="G67" s="15"/>
      <c r="H67" s="15"/>
      <c r="I67" s="15"/>
      <c r="J67" s="15"/>
      <c r="K67" s="15"/>
      <c r="L67" s="16"/>
      <c r="M67" s="15"/>
    </row>
    <row r="68" spans="1:13" ht="0.75" hidden="1" customHeight="1" x14ac:dyDescent="0.2">
      <c r="A68" s="17">
        <v>6</v>
      </c>
      <c r="B68" s="9"/>
      <c r="C68" s="5" t="s">
        <v>45</v>
      </c>
      <c r="D68" s="6">
        <v>0</v>
      </c>
      <c r="E68" s="7">
        <v>0</v>
      </c>
      <c r="F68" s="6"/>
      <c r="G68" s="6"/>
      <c r="H68" s="6"/>
      <c r="I68" s="6"/>
      <c r="J68" s="6"/>
      <c r="K68" s="8"/>
      <c r="L68" s="7">
        <v>0</v>
      </c>
      <c r="M68" s="6">
        <v>0</v>
      </c>
    </row>
    <row r="69" spans="1:13" ht="20.100000000000001" customHeight="1" x14ac:dyDescent="0.2">
      <c r="A69" s="17">
        <v>6</v>
      </c>
      <c r="B69" s="9"/>
      <c r="C69" s="5" t="s">
        <v>46</v>
      </c>
      <c r="D69" s="6"/>
      <c r="E69" s="7"/>
      <c r="F69" s="6"/>
      <c r="G69" s="6">
        <v>-124.19</v>
      </c>
      <c r="H69" s="6"/>
      <c r="I69" s="6"/>
      <c r="J69" s="6">
        <v>-207.5</v>
      </c>
      <c r="K69" s="8">
        <f t="shared" ref="K69:K71" si="21">SUM(G69:J69)</f>
        <v>-331.69</v>
      </c>
      <c r="L69" s="7">
        <f t="shared" ref="L69:L71" si="22">K69/$K$74</f>
        <v>-3.3134573509469385E-5</v>
      </c>
      <c r="M69" s="6"/>
    </row>
    <row r="70" spans="1:13" ht="20.100000000000001" customHeight="1" x14ac:dyDescent="0.2">
      <c r="A70" s="3">
        <v>6</v>
      </c>
      <c r="B70" s="4"/>
      <c r="C70" s="5" t="s">
        <v>47</v>
      </c>
      <c r="D70" s="6"/>
      <c r="E70" s="7"/>
      <c r="F70" s="6"/>
      <c r="G70" s="6"/>
      <c r="H70" s="6">
        <v>-20</v>
      </c>
      <c r="I70" s="6">
        <v>4674</v>
      </c>
      <c r="J70" s="6">
        <v>2020</v>
      </c>
      <c r="K70" s="8">
        <f t="shared" si="21"/>
        <v>6674</v>
      </c>
      <c r="L70" s="7">
        <f t="shared" si="22"/>
        <v>6.6670729778467441E-4</v>
      </c>
      <c r="M70" s="6"/>
    </row>
    <row r="71" spans="1:13" ht="20.100000000000001" customHeight="1" x14ac:dyDescent="0.2">
      <c r="A71" s="3">
        <v>6</v>
      </c>
      <c r="B71" s="4"/>
      <c r="C71" s="5" t="s">
        <v>48</v>
      </c>
      <c r="D71" s="6"/>
      <c r="E71" s="7"/>
      <c r="F71" s="6"/>
      <c r="G71" s="6">
        <v>215.64</v>
      </c>
      <c r="H71" s="6"/>
      <c r="I71" s="6"/>
      <c r="J71" s="6">
        <v>314.04000000000002</v>
      </c>
      <c r="K71" s="8">
        <f t="shared" si="21"/>
        <v>529.68000000000006</v>
      </c>
      <c r="L71" s="7">
        <f t="shared" si="22"/>
        <v>5.2913023897300927E-5</v>
      </c>
      <c r="M71" s="6"/>
    </row>
    <row r="72" spans="1:13" ht="20.100000000000001" customHeight="1" x14ac:dyDescent="0.2">
      <c r="A72" s="2"/>
      <c r="B72" s="52"/>
      <c r="C72" s="53" t="s">
        <v>49</v>
      </c>
      <c r="D72" s="54">
        <f>LIQ.PRESSUPOST!D12</f>
        <v>12000</v>
      </c>
      <c r="E72" s="55">
        <f>D72/$D$74</f>
        <v>1.2852564590027824E-3</v>
      </c>
      <c r="F72" s="55"/>
      <c r="G72" s="54">
        <f>SUM(G69:G71)</f>
        <v>91.449999999999989</v>
      </c>
      <c r="H72" s="54">
        <f t="shared" ref="H72:K72" si="23">SUM(H69:H71)</f>
        <v>-20</v>
      </c>
      <c r="I72" s="54">
        <f t="shared" si="23"/>
        <v>4674</v>
      </c>
      <c r="J72" s="54">
        <f t="shared" si="23"/>
        <v>2126.54</v>
      </c>
      <c r="K72" s="54">
        <f t="shared" si="23"/>
        <v>6871.9900000000007</v>
      </c>
      <c r="L72" s="55">
        <f>SUM(L68:L71)</f>
        <v>6.8648574817250596E-4</v>
      </c>
      <c r="M72" s="54">
        <f>K72-D72</f>
        <v>-5128.0099999999993</v>
      </c>
    </row>
    <row r="73" spans="1:13" ht="1.5" customHeight="1" x14ac:dyDescent="0.2">
      <c r="A73" s="26"/>
      <c r="B73" s="13"/>
      <c r="C73" s="14"/>
      <c r="D73" s="15"/>
      <c r="E73" s="16"/>
      <c r="F73" s="15"/>
      <c r="G73" s="15"/>
      <c r="H73" s="15"/>
      <c r="I73" s="15"/>
      <c r="J73" s="15"/>
      <c r="K73" s="15"/>
      <c r="L73" s="16"/>
      <c r="M73" s="15"/>
    </row>
    <row r="74" spans="1:13" ht="20.100000000000001" customHeight="1" x14ac:dyDescent="0.2">
      <c r="A74" s="100" t="s">
        <v>50</v>
      </c>
      <c r="B74" s="101"/>
      <c r="C74" s="102"/>
      <c r="D74" s="57">
        <f>D72+D66+D60+D57+D34</f>
        <v>9336658</v>
      </c>
      <c r="E74" s="89">
        <f>E72+E66+E60+E57+E34</f>
        <v>1</v>
      </c>
      <c r="F74" s="58"/>
      <c r="G74" s="57">
        <f t="shared" ref="G74:M74" si="24">G72+G66+G60+G57+G34</f>
        <v>2092826.290000001</v>
      </c>
      <c r="H74" s="57">
        <f t="shared" si="24"/>
        <v>2475774.4800000009</v>
      </c>
      <c r="I74" s="57">
        <f t="shared" si="24"/>
        <v>2140252.7000000016</v>
      </c>
      <c r="J74" s="57">
        <f t="shared" si="24"/>
        <v>3301536.4300000006</v>
      </c>
      <c r="K74" s="57">
        <f t="shared" si="24"/>
        <v>10010389.900000004</v>
      </c>
      <c r="L74" s="89">
        <f t="shared" si="24"/>
        <v>1</v>
      </c>
      <c r="M74" s="57">
        <f t="shared" si="24"/>
        <v>673731.9000000041</v>
      </c>
    </row>
    <row r="75" spans="1:13" ht="35.1" customHeight="1" x14ac:dyDescent="0.2">
      <c r="A75" s="103" t="s">
        <v>51</v>
      </c>
      <c r="B75" s="104"/>
      <c r="C75" s="105"/>
      <c r="D75" s="56">
        <f>D30-D74</f>
        <v>0</v>
      </c>
      <c r="E75" s="56"/>
      <c r="F75" s="56"/>
      <c r="G75" s="56">
        <f>G30-G74</f>
        <v>-595259.97000000183</v>
      </c>
      <c r="H75" s="56">
        <f>H30-H74</f>
        <v>76630.100000000093</v>
      </c>
      <c r="I75" s="56">
        <f>I30-I74</f>
        <v>694592.60999999847</v>
      </c>
      <c r="J75" s="56">
        <f>J30-J74</f>
        <v>-141529.8200000003</v>
      </c>
      <c r="K75" s="56">
        <f>K30-K74</f>
        <v>34432.9199999962</v>
      </c>
      <c r="L75" s="56"/>
      <c r="M75" s="56"/>
    </row>
    <row r="76" spans="1:13" ht="20.100000000000001" customHeight="1" x14ac:dyDescent="0.2"/>
    <row r="77" spans="1:13" ht="20.100000000000001" customHeight="1" x14ac:dyDescent="0.2">
      <c r="M77" s="29"/>
    </row>
    <row r="78" spans="1:13" ht="20.100000000000001" customHeight="1" x14ac:dyDescent="0.2"/>
    <row r="79" spans="1:13" ht="20.100000000000001" customHeight="1" x14ac:dyDescent="0.2"/>
    <row r="80" spans="1:13" ht="20.100000000000001" customHeight="1" x14ac:dyDescent="0.2"/>
    <row r="81" ht="20.100000000000001" customHeight="1" x14ac:dyDescent="0.2"/>
    <row r="82" ht="20.100000000000001" customHeight="1" x14ac:dyDescent="0.2"/>
  </sheetData>
  <mergeCells count="11">
    <mergeCell ref="A30:C30"/>
    <mergeCell ref="A74:C74"/>
    <mergeCell ref="A75:C75"/>
    <mergeCell ref="A1:M1"/>
    <mergeCell ref="A2:A4"/>
    <mergeCell ref="B2:B4"/>
    <mergeCell ref="C2:C4"/>
    <mergeCell ref="D2:E4"/>
    <mergeCell ref="F2:F4"/>
    <mergeCell ref="G2:L4"/>
    <mergeCell ref="M2:M4"/>
  </mergeCells>
  <pageMargins left="0.7" right="0.7" top="0.75" bottom="0.75" header="0.3" footer="0.3"/>
  <pageSetup paperSize="9" orientation="portrait" r:id="rId1"/>
  <ignoredErrors>
    <ignoredError sqref="G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opLeftCell="A10" workbookViewId="0">
      <selection activeCell="D23" sqref="D23"/>
    </sheetView>
  </sheetViews>
  <sheetFormatPr baseColWidth="10" defaultRowHeight="15" x14ac:dyDescent="0.25"/>
  <cols>
    <col min="1" max="1" width="1.5703125" customWidth="1"/>
    <col min="2" max="2" width="68.5703125" bestFit="1" customWidth="1"/>
    <col min="3" max="3" width="2.85546875" customWidth="1"/>
    <col min="4" max="4" width="18.5703125" customWidth="1"/>
    <col min="5" max="5" width="1.5703125" customWidth="1"/>
    <col min="257" max="257" width="1.5703125" customWidth="1"/>
    <col min="258" max="258" width="68.5703125" bestFit="1" customWidth="1"/>
    <col min="259" max="259" width="2.85546875" customWidth="1"/>
    <col min="260" max="260" width="18.5703125" customWidth="1"/>
    <col min="261" max="261" width="1.5703125" customWidth="1"/>
    <col min="513" max="513" width="1.5703125" customWidth="1"/>
    <col min="514" max="514" width="68.5703125" bestFit="1" customWidth="1"/>
    <col min="515" max="515" width="2.85546875" customWidth="1"/>
    <col min="516" max="516" width="18.5703125" customWidth="1"/>
    <col min="517" max="517" width="1.5703125" customWidth="1"/>
    <col min="769" max="769" width="1.5703125" customWidth="1"/>
    <col min="770" max="770" width="68.5703125" bestFit="1" customWidth="1"/>
    <col min="771" max="771" width="2.85546875" customWidth="1"/>
    <col min="772" max="772" width="18.5703125" customWidth="1"/>
    <col min="773" max="773" width="1.5703125" customWidth="1"/>
    <col min="1025" max="1025" width="1.5703125" customWidth="1"/>
    <col min="1026" max="1026" width="68.5703125" bestFit="1" customWidth="1"/>
    <col min="1027" max="1027" width="2.85546875" customWidth="1"/>
    <col min="1028" max="1028" width="18.5703125" customWidth="1"/>
    <col min="1029" max="1029" width="1.5703125" customWidth="1"/>
    <col min="1281" max="1281" width="1.5703125" customWidth="1"/>
    <col min="1282" max="1282" width="68.5703125" bestFit="1" customWidth="1"/>
    <col min="1283" max="1283" width="2.85546875" customWidth="1"/>
    <col min="1284" max="1284" width="18.5703125" customWidth="1"/>
    <col min="1285" max="1285" width="1.5703125" customWidth="1"/>
    <col min="1537" max="1537" width="1.5703125" customWidth="1"/>
    <col min="1538" max="1538" width="68.5703125" bestFit="1" customWidth="1"/>
    <col min="1539" max="1539" width="2.85546875" customWidth="1"/>
    <col min="1540" max="1540" width="18.5703125" customWidth="1"/>
    <col min="1541" max="1541" width="1.5703125" customWidth="1"/>
    <col min="1793" max="1793" width="1.5703125" customWidth="1"/>
    <col min="1794" max="1794" width="68.5703125" bestFit="1" customWidth="1"/>
    <col min="1795" max="1795" width="2.85546875" customWidth="1"/>
    <col min="1796" max="1796" width="18.5703125" customWidth="1"/>
    <col min="1797" max="1797" width="1.5703125" customWidth="1"/>
    <col min="2049" max="2049" width="1.5703125" customWidth="1"/>
    <col min="2050" max="2050" width="68.5703125" bestFit="1" customWidth="1"/>
    <col min="2051" max="2051" width="2.85546875" customWidth="1"/>
    <col min="2052" max="2052" width="18.5703125" customWidth="1"/>
    <col min="2053" max="2053" width="1.5703125" customWidth="1"/>
    <col min="2305" max="2305" width="1.5703125" customWidth="1"/>
    <col min="2306" max="2306" width="68.5703125" bestFit="1" customWidth="1"/>
    <col min="2307" max="2307" width="2.85546875" customWidth="1"/>
    <col min="2308" max="2308" width="18.5703125" customWidth="1"/>
    <col min="2309" max="2309" width="1.5703125" customWidth="1"/>
    <col min="2561" max="2561" width="1.5703125" customWidth="1"/>
    <col min="2562" max="2562" width="68.5703125" bestFit="1" customWidth="1"/>
    <col min="2563" max="2563" width="2.85546875" customWidth="1"/>
    <col min="2564" max="2564" width="18.5703125" customWidth="1"/>
    <col min="2565" max="2565" width="1.5703125" customWidth="1"/>
    <col min="2817" max="2817" width="1.5703125" customWidth="1"/>
    <col min="2818" max="2818" width="68.5703125" bestFit="1" customWidth="1"/>
    <col min="2819" max="2819" width="2.85546875" customWidth="1"/>
    <col min="2820" max="2820" width="18.5703125" customWidth="1"/>
    <col min="2821" max="2821" width="1.5703125" customWidth="1"/>
    <col min="3073" max="3073" width="1.5703125" customWidth="1"/>
    <col min="3074" max="3074" width="68.5703125" bestFit="1" customWidth="1"/>
    <col min="3075" max="3075" width="2.85546875" customWidth="1"/>
    <col min="3076" max="3076" width="18.5703125" customWidth="1"/>
    <col min="3077" max="3077" width="1.5703125" customWidth="1"/>
    <col min="3329" max="3329" width="1.5703125" customWidth="1"/>
    <col min="3330" max="3330" width="68.5703125" bestFit="1" customWidth="1"/>
    <col min="3331" max="3331" width="2.85546875" customWidth="1"/>
    <col min="3332" max="3332" width="18.5703125" customWidth="1"/>
    <col min="3333" max="3333" width="1.5703125" customWidth="1"/>
    <col min="3585" max="3585" width="1.5703125" customWidth="1"/>
    <col min="3586" max="3586" width="68.5703125" bestFit="1" customWidth="1"/>
    <col min="3587" max="3587" width="2.85546875" customWidth="1"/>
    <col min="3588" max="3588" width="18.5703125" customWidth="1"/>
    <col min="3589" max="3589" width="1.5703125" customWidth="1"/>
    <col min="3841" max="3841" width="1.5703125" customWidth="1"/>
    <col min="3842" max="3842" width="68.5703125" bestFit="1" customWidth="1"/>
    <col min="3843" max="3843" width="2.85546875" customWidth="1"/>
    <col min="3844" max="3844" width="18.5703125" customWidth="1"/>
    <col min="3845" max="3845" width="1.5703125" customWidth="1"/>
    <col min="4097" max="4097" width="1.5703125" customWidth="1"/>
    <col min="4098" max="4098" width="68.5703125" bestFit="1" customWidth="1"/>
    <col min="4099" max="4099" width="2.85546875" customWidth="1"/>
    <col min="4100" max="4100" width="18.5703125" customWidth="1"/>
    <col min="4101" max="4101" width="1.5703125" customWidth="1"/>
    <col min="4353" max="4353" width="1.5703125" customWidth="1"/>
    <col min="4354" max="4354" width="68.5703125" bestFit="1" customWidth="1"/>
    <col min="4355" max="4355" width="2.85546875" customWidth="1"/>
    <col min="4356" max="4356" width="18.5703125" customWidth="1"/>
    <col min="4357" max="4357" width="1.5703125" customWidth="1"/>
    <col min="4609" max="4609" width="1.5703125" customWidth="1"/>
    <col min="4610" max="4610" width="68.5703125" bestFit="1" customWidth="1"/>
    <col min="4611" max="4611" width="2.85546875" customWidth="1"/>
    <col min="4612" max="4612" width="18.5703125" customWidth="1"/>
    <col min="4613" max="4613" width="1.5703125" customWidth="1"/>
    <col min="4865" max="4865" width="1.5703125" customWidth="1"/>
    <col min="4866" max="4866" width="68.5703125" bestFit="1" customWidth="1"/>
    <col min="4867" max="4867" width="2.85546875" customWidth="1"/>
    <col min="4868" max="4868" width="18.5703125" customWidth="1"/>
    <col min="4869" max="4869" width="1.5703125" customWidth="1"/>
    <col min="5121" max="5121" width="1.5703125" customWidth="1"/>
    <col min="5122" max="5122" width="68.5703125" bestFit="1" customWidth="1"/>
    <col min="5123" max="5123" width="2.85546875" customWidth="1"/>
    <col min="5124" max="5124" width="18.5703125" customWidth="1"/>
    <col min="5125" max="5125" width="1.5703125" customWidth="1"/>
    <col min="5377" max="5377" width="1.5703125" customWidth="1"/>
    <col min="5378" max="5378" width="68.5703125" bestFit="1" customWidth="1"/>
    <col min="5379" max="5379" width="2.85546875" customWidth="1"/>
    <col min="5380" max="5380" width="18.5703125" customWidth="1"/>
    <col min="5381" max="5381" width="1.5703125" customWidth="1"/>
    <col min="5633" max="5633" width="1.5703125" customWidth="1"/>
    <col min="5634" max="5634" width="68.5703125" bestFit="1" customWidth="1"/>
    <col min="5635" max="5635" width="2.85546875" customWidth="1"/>
    <col min="5636" max="5636" width="18.5703125" customWidth="1"/>
    <col min="5637" max="5637" width="1.5703125" customWidth="1"/>
    <col min="5889" max="5889" width="1.5703125" customWidth="1"/>
    <col min="5890" max="5890" width="68.5703125" bestFit="1" customWidth="1"/>
    <col min="5891" max="5891" width="2.85546875" customWidth="1"/>
    <col min="5892" max="5892" width="18.5703125" customWidth="1"/>
    <col min="5893" max="5893" width="1.5703125" customWidth="1"/>
    <col min="6145" max="6145" width="1.5703125" customWidth="1"/>
    <col min="6146" max="6146" width="68.5703125" bestFit="1" customWidth="1"/>
    <col min="6147" max="6147" width="2.85546875" customWidth="1"/>
    <col min="6148" max="6148" width="18.5703125" customWidth="1"/>
    <col min="6149" max="6149" width="1.5703125" customWidth="1"/>
    <col min="6401" max="6401" width="1.5703125" customWidth="1"/>
    <col min="6402" max="6402" width="68.5703125" bestFit="1" customWidth="1"/>
    <col min="6403" max="6403" width="2.85546875" customWidth="1"/>
    <col min="6404" max="6404" width="18.5703125" customWidth="1"/>
    <col min="6405" max="6405" width="1.5703125" customWidth="1"/>
    <col min="6657" max="6657" width="1.5703125" customWidth="1"/>
    <col min="6658" max="6658" width="68.5703125" bestFit="1" customWidth="1"/>
    <col min="6659" max="6659" width="2.85546875" customWidth="1"/>
    <col min="6660" max="6660" width="18.5703125" customWidth="1"/>
    <col min="6661" max="6661" width="1.5703125" customWidth="1"/>
    <col min="6913" max="6913" width="1.5703125" customWidth="1"/>
    <col min="6914" max="6914" width="68.5703125" bestFit="1" customWidth="1"/>
    <col min="6915" max="6915" width="2.85546875" customWidth="1"/>
    <col min="6916" max="6916" width="18.5703125" customWidth="1"/>
    <col min="6917" max="6917" width="1.5703125" customWidth="1"/>
    <col min="7169" max="7169" width="1.5703125" customWidth="1"/>
    <col min="7170" max="7170" width="68.5703125" bestFit="1" customWidth="1"/>
    <col min="7171" max="7171" width="2.85546875" customWidth="1"/>
    <col min="7172" max="7172" width="18.5703125" customWidth="1"/>
    <col min="7173" max="7173" width="1.5703125" customWidth="1"/>
    <col min="7425" max="7425" width="1.5703125" customWidth="1"/>
    <col min="7426" max="7426" width="68.5703125" bestFit="1" customWidth="1"/>
    <col min="7427" max="7427" width="2.85546875" customWidth="1"/>
    <col min="7428" max="7428" width="18.5703125" customWidth="1"/>
    <col min="7429" max="7429" width="1.5703125" customWidth="1"/>
    <col min="7681" max="7681" width="1.5703125" customWidth="1"/>
    <col min="7682" max="7682" width="68.5703125" bestFit="1" customWidth="1"/>
    <col min="7683" max="7683" width="2.85546875" customWidth="1"/>
    <col min="7684" max="7684" width="18.5703125" customWidth="1"/>
    <col min="7685" max="7685" width="1.5703125" customWidth="1"/>
    <col min="7937" max="7937" width="1.5703125" customWidth="1"/>
    <col min="7938" max="7938" width="68.5703125" bestFit="1" customWidth="1"/>
    <col min="7939" max="7939" width="2.85546875" customWidth="1"/>
    <col min="7940" max="7940" width="18.5703125" customWidth="1"/>
    <col min="7941" max="7941" width="1.5703125" customWidth="1"/>
    <col min="8193" max="8193" width="1.5703125" customWidth="1"/>
    <col min="8194" max="8194" width="68.5703125" bestFit="1" customWidth="1"/>
    <col min="8195" max="8195" width="2.85546875" customWidth="1"/>
    <col min="8196" max="8196" width="18.5703125" customWidth="1"/>
    <col min="8197" max="8197" width="1.5703125" customWidth="1"/>
    <col min="8449" max="8449" width="1.5703125" customWidth="1"/>
    <col min="8450" max="8450" width="68.5703125" bestFit="1" customWidth="1"/>
    <col min="8451" max="8451" width="2.85546875" customWidth="1"/>
    <col min="8452" max="8452" width="18.5703125" customWidth="1"/>
    <col min="8453" max="8453" width="1.5703125" customWidth="1"/>
    <col min="8705" max="8705" width="1.5703125" customWidth="1"/>
    <col min="8706" max="8706" width="68.5703125" bestFit="1" customWidth="1"/>
    <col min="8707" max="8707" width="2.85546875" customWidth="1"/>
    <col min="8708" max="8708" width="18.5703125" customWidth="1"/>
    <col min="8709" max="8709" width="1.5703125" customWidth="1"/>
    <col min="8961" max="8961" width="1.5703125" customWidth="1"/>
    <col min="8962" max="8962" width="68.5703125" bestFit="1" customWidth="1"/>
    <col min="8963" max="8963" width="2.85546875" customWidth="1"/>
    <col min="8964" max="8964" width="18.5703125" customWidth="1"/>
    <col min="8965" max="8965" width="1.5703125" customWidth="1"/>
    <col min="9217" max="9217" width="1.5703125" customWidth="1"/>
    <col min="9218" max="9218" width="68.5703125" bestFit="1" customWidth="1"/>
    <col min="9219" max="9219" width="2.85546875" customWidth="1"/>
    <col min="9220" max="9220" width="18.5703125" customWidth="1"/>
    <col min="9221" max="9221" width="1.5703125" customWidth="1"/>
    <col min="9473" max="9473" width="1.5703125" customWidth="1"/>
    <col min="9474" max="9474" width="68.5703125" bestFit="1" customWidth="1"/>
    <col min="9475" max="9475" width="2.85546875" customWidth="1"/>
    <col min="9476" max="9476" width="18.5703125" customWidth="1"/>
    <col min="9477" max="9477" width="1.5703125" customWidth="1"/>
    <col min="9729" max="9729" width="1.5703125" customWidth="1"/>
    <col min="9730" max="9730" width="68.5703125" bestFit="1" customWidth="1"/>
    <col min="9731" max="9731" width="2.85546875" customWidth="1"/>
    <col min="9732" max="9732" width="18.5703125" customWidth="1"/>
    <col min="9733" max="9733" width="1.5703125" customWidth="1"/>
    <col min="9985" max="9985" width="1.5703125" customWidth="1"/>
    <col min="9986" max="9986" width="68.5703125" bestFit="1" customWidth="1"/>
    <col min="9987" max="9987" width="2.85546875" customWidth="1"/>
    <col min="9988" max="9988" width="18.5703125" customWidth="1"/>
    <col min="9989" max="9989" width="1.5703125" customWidth="1"/>
    <col min="10241" max="10241" width="1.5703125" customWidth="1"/>
    <col min="10242" max="10242" width="68.5703125" bestFit="1" customWidth="1"/>
    <col min="10243" max="10243" width="2.85546875" customWidth="1"/>
    <col min="10244" max="10244" width="18.5703125" customWidth="1"/>
    <col min="10245" max="10245" width="1.5703125" customWidth="1"/>
    <col min="10497" max="10497" width="1.5703125" customWidth="1"/>
    <col min="10498" max="10498" width="68.5703125" bestFit="1" customWidth="1"/>
    <col min="10499" max="10499" width="2.85546875" customWidth="1"/>
    <col min="10500" max="10500" width="18.5703125" customWidth="1"/>
    <col min="10501" max="10501" width="1.5703125" customWidth="1"/>
    <col min="10753" max="10753" width="1.5703125" customWidth="1"/>
    <col min="10754" max="10754" width="68.5703125" bestFit="1" customWidth="1"/>
    <col min="10755" max="10755" width="2.85546875" customWidth="1"/>
    <col min="10756" max="10756" width="18.5703125" customWidth="1"/>
    <col min="10757" max="10757" width="1.5703125" customWidth="1"/>
    <col min="11009" max="11009" width="1.5703125" customWidth="1"/>
    <col min="11010" max="11010" width="68.5703125" bestFit="1" customWidth="1"/>
    <col min="11011" max="11011" width="2.85546875" customWidth="1"/>
    <col min="11012" max="11012" width="18.5703125" customWidth="1"/>
    <col min="11013" max="11013" width="1.5703125" customWidth="1"/>
    <col min="11265" max="11265" width="1.5703125" customWidth="1"/>
    <col min="11266" max="11266" width="68.5703125" bestFit="1" customWidth="1"/>
    <col min="11267" max="11267" width="2.85546875" customWidth="1"/>
    <col min="11268" max="11268" width="18.5703125" customWidth="1"/>
    <col min="11269" max="11269" width="1.5703125" customWidth="1"/>
    <col min="11521" max="11521" width="1.5703125" customWidth="1"/>
    <col min="11522" max="11522" width="68.5703125" bestFit="1" customWidth="1"/>
    <col min="11523" max="11523" width="2.85546875" customWidth="1"/>
    <col min="11524" max="11524" width="18.5703125" customWidth="1"/>
    <col min="11525" max="11525" width="1.5703125" customWidth="1"/>
    <col min="11777" max="11777" width="1.5703125" customWidth="1"/>
    <col min="11778" max="11778" width="68.5703125" bestFit="1" customWidth="1"/>
    <col min="11779" max="11779" width="2.85546875" customWidth="1"/>
    <col min="11780" max="11780" width="18.5703125" customWidth="1"/>
    <col min="11781" max="11781" width="1.5703125" customWidth="1"/>
    <col min="12033" max="12033" width="1.5703125" customWidth="1"/>
    <col min="12034" max="12034" width="68.5703125" bestFit="1" customWidth="1"/>
    <col min="12035" max="12035" width="2.85546875" customWidth="1"/>
    <col min="12036" max="12036" width="18.5703125" customWidth="1"/>
    <col min="12037" max="12037" width="1.5703125" customWidth="1"/>
    <col min="12289" max="12289" width="1.5703125" customWidth="1"/>
    <col min="12290" max="12290" width="68.5703125" bestFit="1" customWidth="1"/>
    <col min="12291" max="12291" width="2.85546875" customWidth="1"/>
    <col min="12292" max="12292" width="18.5703125" customWidth="1"/>
    <col min="12293" max="12293" width="1.5703125" customWidth="1"/>
    <col min="12545" max="12545" width="1.5703125" customWidth="1"/>
    <col min="12546" max="12546" width="68.5703125" bestFit="1" customWidth="1"/>
    <col min="12547" max="12547" width="2.85546875" customWidth="1"/>
    <col min="12548" max="12548" width="18.5703125" customWidth="1"/>
    <col min="12549" max="12549" width="1.5703125" customWidth="1"/>
    <col min="12801" max="12801" width="1.5703125" customWidth="1"/>
    <col min="12802" max="12802" width="68.5703125" bestFit="1" customWidth="1"/>
    <col min="12803" max="12803" width="2.85546875" customWidth="1"/>
    <col min="12804" max="12804" width="18.5703125" customWidth="1"/>
    <col min="12805" max="12805" width="1.5703125" customWidth="1"/>
    <col min="13057" max="13057" width="1.5703125" customWidth="1"/>
    <col min="13058" max="13058" width="68.5703125" bestFit="1" customWidth="1"/>
    <col min="13059" max="13059" width="2.85546875" customWidth="1"/>
    <col min="13060" max="13060" width="18.5703125" customWidth="1"/>
    <col min="13061" max="13061" width="1.5703125" customWidth="1"/>
    <col min="13313" max="13313" width="1.5703125" customWidth="1"/>
    <col min="13314" max="13314" width="68.5703125" bestFit="1" customWidth="1"/>
    <col min="13315" max="13315" width="2.85546875" customWidth="1"/>
    <col min="13316" max="13316" width="18.5703125" customWidth="1"/>
    <col min="13317" max="13317" width="1.5703125" customWidth="1"/>
    <col min="13569" max="13569" width="1.5703125" customWidth="1"/>
    <col min="13570" max="13570" width="68.5703125" bestFit="1" customWidth="1"/>
    <col min="13571" max="13571" width="2.85546875" customWidth="1"/>
    <col min="13572" max="13572" width="18.5703125" customWidth="1"/>
    <col min="13573" max="13573" width="1.5703125" customWidth="1"/>
    <col min="13825" max="13825" width="1.5703125" customWidth="1"/>
    <col min="13826" max="13826" width="68.5703125" bestFit="1" customWidth="1"/>
    <col min="13827" max="13827" width="2.85546875" customWidth="1"/>
    <col min="13828" max="13828" width="18.5703125" customWidth="1"/>
    <col min="13829" max="13829" width="1.5703125" customWidth="1"/>
    <col min="14081" max="14081" width="1.5703125" customWidth="1"/>
    <col min="14082" max="14082" width="68.5703125" bestFit="1" customWidth="1"/>
    <col min="14083" max="14083" width="2.85546875" customWidth="1"/>
    <col min="14084" max="14084" width="18.5703125" customWidth="1"/>
    <col min="14085" max="14085" width="1.5703125" customWidth="1"/>
    <col min="14337" max="14337" width="1.5703125" customWidth="1"/>
    <col min="14338" max="14338" width="68.5703125" bestFit="1" customWidth="1"/>
    <col min="14339" max="14339" width="2.85546875" customWidth="1"/>
    <col min="14340" max="14340" width="18.5703125" customWidth="1"/>
    <col min="14341" max="14341" width="1.5703125" customWidth="1"/>
    <col min="14593" max="14593" width="1.5703125" customWidth="1"/>
    <col min="14594" max="14594" width="68.5703125" bestFit="1" customWidth="1"/>
    <col min="14595" max="14595" width="2.85546875" customWidth="1"/>
    <col min="14596" max="14596" width="18.5703125" customWidth="1"/>
    <col min="14597" max="14597" width="1.5703125" customWidth="1"/>
    <col min="14849" max="14849" width="1.5703125" customWidth="1"/>
    <col min="14850" max="14850" width="68.5703125" bestFit="1" customWidth="1"/>
    <col min="14851" max="14851" width="2.85546875" customWidth="1"/>
    <col min="14852" max="14852" width="18.5703125" customWidth="1"/>
    <col min="14853" max="14853" width="1.5703125" customWidth="1"/>
    <col min="15105" max="15105" width="1.5703125" customWidth="1"/>
    <col min="15106" max="15106" width="68.5703125" bestFit="1" customWidth="1"/>
    <col min="15107" max="15107" width="2.85546875" customWidth="1"/>
    <col min="15108" max="15108" width="18.5703125" customWidth="1"/>
    <col min="15109" max="15109" width="1.5703125" customWidth="1"/>
    <col min="15361" max="15361" width="1.5703125" customWidth="1"/>
    <col min="15362" max="15362" width="68.5703125" bestFit="1" customWidth="1"/>
    <col min="15363" max="15363" width="2.85546875" customWidth="1"/>
    <col min="15364" max="15364" width="18.5703125" customWidth="1"/>
    <col min="15365" max="15365" width="1.5703125" customWidth="1"/>
    <col min="15617" max="15617" width="1.5703125" customWidth="1"/>
    <col min="15618" max="15618" width="68.5703125" bestFit="1" customWidth="1"/>
    <col min="15619" max="15619" width="2.85546875" customWidth="1"/>
    <col min="15620" max="15620" width="18.5703125" customWidth="1"/>
    <col min="15621" max="15621" width="1.5703125" customWidth="1"/>
    <col min="15873" max="15873" width="1.5703125" customWidth="1"/>
    <col min="15874" max="15874" width="68.5703125" bestFit="1" customWidth="1"/>
    <col min="15875" max="15875" width="2.85546875" customWidth="1"/>
    <col min="15876" max="15876" width="18.5703125" customWidth="1"/>
    <col min="15877" max="15877" width="1.5703125" customWidth="1"/>
    <col min="16129" max="16129" width="1.5703125" customWidth="1"/>
    <col min="16130" max="16130" width="68.5703125" bestFit="1" customWidth="1"/>
    <col min="16131" max="16131" width="2.85546875" customWidth="1"/>
    <col min="16132" max="16132" width="18.5703125" customWidth="1"/>
    <col min="16133" max="16133" width="1.5703125" customWidth="1"/>
  </cols>
  <sheetData>
    <row r="1" spans="1:5" ht="15.75" thickBot="1" x14ac:dyDescent="0.3">
      <c r="A1" s="31"/>
      <c r="B1" s="31"/>
      <c r="C1" s="31"/>
      <c r="D1" s="31"/>
      <c r="E1" s="31"/>
    </row>
    <row r="2" spans="1:5" ht="18.75" x14ac:dyDescent="0.25">
      <c r="A2" s="31"/>
      <c r="B2" s="118" t="s">
        <v>97</v>
      </c>
      <c r="C2" s="119"/>
      <c r="D2" s="120"/>
      <c r="E2" s="31"/>
    </row>
    <row r="3" spans="1:5" ht="18.75" x14ac:dyDescent="0.25">
      <c r="A3" s="31"/>
      <c r="B3" s="42" t="s">
        <v>78</v>
      </c>
      <c r="C3" s="43"/>
      <c r="D3" s="44" t="s">
        <v>52</v>
      </c>
      <c r="E3" s="31"/>
    </row>
    <row r="4" spans="1:5" ht="18.75" x14ac:dyDescent="0.25">
      <c r="A4" s="31"/>
      <c r="B4" s="32"/>
      <c r="C4" s="33"/>
      <c r="D4" s="34"/>
      <c r="E4" s="31"/>
    </row>
    <row r="5" spans="1:5" ht="30" customHeight="1" x14ac:dyDescent="0.25">
      <c r="A5" s="31"/>
      <c r="B5" s="83" t="s">
        <v>53</v>
      </c>
      <c r="C5" s="84"/>
      <c r="D5" s="85">
        <f>LIQ.PRESSUPOST!F15</f>
        <v>34432.920000053942</v>
      </c>
      <c r="E5" s="31"/>
    </row>
    <row r="6" spans="1:5" ht="30" customHeight="1" x14ac:dyDescent="0.25">
      <c r="A6" s="31"/>
      <c r="B6" s="35" t="s">
        <v>54</v>
      </c>
      <c r="C6" s="36"/>
      <c r="D6" s="37"/>
      <c r="E6" s="31"/>
    </row>
    <row r="7" spans="1:5" ht="30" customHeight="1" x14ac:dyDescent="0.25">
      <c r="A7" s="31"/>
      <c r="B7" s="35" t="s">
        <v>55</v>
      </c>
      <c r="C7" s="36"/>
      <c r="D7" s="37"/>
      <c r="E7" s="31"/>
    </row>
    <row r="8" spans="1:5" ht="30" customHeight="1" x14ac:dyDescent="0.25">
      <c r="A8" s="31"/>
      <c r="B8" s="38"/>
      <c r="C8" s="39"/>
      <c r="D8" s="40"/>
      <c r="E8" s="31"/>
    </row>
    <row r="9" spans="1:5" ht="30" customHeight="1" x14ac:dyDescent="0.25">
      <c r="A9" s="31"/>
      <c r="B9" s="35" t="s">
        <v>56</v>
      </c>
      <c r="C9" s="36"/>
      <c r="D9" s="92">
        <v>-93033.74</v>
      </c>
      <c r="E9" s="31"/>
    </row>
    <row r="10" spans="1:5" ht="30" customHeight="1" x14ac:dyDescent="0.25">
      <c r="A10" s="31"/>
      <c r="B10" s="35" t="s">
        <v>57</v>
      </c>
      <c r="C10" s="36"/>
      <c r="D10" s="37"/>
      <c r="E10" s="31"/>
    </row>
    <row r="11" spans="1:5" ht="30" customHeight="1" x14ac:dyDescent="0.25">
      <c r="A11" s="31"/>
      <c r="B11" s="35" t="s">
        <v>58</v>
      </c>
      <c r="C11" s="36"/>
      <c r="D11" s="92">
        <v>-30890.02</v>
      </c>
      <c r="E11" s="31"/>
    </row>
    <row r="12" spans="1:5" ht="30" customHeight="1" x14ac:dyDescent="0.25">
      <c r="A12" s="31"/>
      <c r="B12" s="35" t="s">
        <v>81</v>
      </c>
      <c r="C12" s="36"/>
      <c r="D12" s="37"/>
      <c r="E12" s="31"/>
    </row>
    <row r="13" spans="1:5" ht="30" customHeight="1" x14ac:dyDescent="0.25">
      <c r="A13" s="31"/>
      <c r="B13" s="38"/>
      <c r="C13" s="39"/>
      <c r="D13" s="40"/>
      <c r="E13" s="31"/>
    </row>
    <row r="14" spans="1:5" ht="30" customHeight="1" x14ac:dyDescent="0.25">
      <c r="A14" s="31"/>
      <c r="B14" s="35" t="s">
        <v>59</v>
      </c>
      <c r="C14" s="36"/>
      <c r="D14" s="92">
        <v>68225.72</v>
      </c>
      <c r="E14" s="31"/>
    </row>
    <row r="15" spans="1:5" ht="30" customHeight="1" x14ac:dyDescent="0.25">
      <c r="A15" s="31"/>
      <c r="B15" s="35" t="s">
        <v>60</v>
      </c>
      <c r="C15" s="36"/>
      <c r="D15" s="37"/>
      <c r="E15" s="31"/>
    </row>
    <row r="16" spans="1:5" ht="30" customHeight="1" x14ac:dyDescent="0.25">
      <c r="A16" s="31"/>
      <c r="B16" s="35" t="s">
        <v>61</v>
      </c>
      <c r="C16" s="36"/>
      <c r="D16" s="92">
        <v>-265.64999999999998</v>
      </c>
      <c r="E16" s="31"/>
    </row>
    <row r="17" spans="1:5" ht="30" customHeight="1" x14ac:dyDescent="0.25">
      <c r="A17" s="31"/>
      <c r="B17" s="35" t="s">
        <v>62</v>
      </c>
      <c r="C17" s="36"/>
      <c r="D17" s="37"/>
      <c r="E17" s="31"/>
    </row>
    <row r="18" spans="1:5" ht="30" customHeight="1" x14ac:dyDescent="0.25">
      <c r="A18" s="31"/>
      <c r="B18" s="35" t="s">
        <v>63</v>
      </c>
      <c r="C18" s="36"/>
      <c r="D18" s="37"/>
      <c r="E18" s="31"/>
    </row>
    <row r="19" spans="1:5" ht="30" customHeight="1" x14ac:dyDescent="0.25">
      <c r="A19" s="31"/>
      <c r="B19" s="35" t="s">
        <v>64</v>
      </c>
      <c r="C19" s="36"/>
      <c r="D19" s="37"/>
      <c r="E19" s="31"/>
    </row>
    <row r="20" spans="1:5" ht="30" customHeight="1" x14ac:dyDescent="0.25">
      <c r="A20" s="31"/>
      <c r="B20" s="35" t="s">
        <v>65</v>
      </c>
      <c r="C20" s="36"/>
      <c r="D20" s="92">
        <v>14658.78</v>
      </c>
      <c r="E20" s="31"/>
    </row>
    <row r="21" spans="1:5" ht="30" customHeight="1" x14ac:dyDescent="0.25">
      <c r="A21" s="31"/>
      <c r="B21" s="38"/>
      <c r="C21" s="39"/>
      <c r="D21" s="40"/>
      <c r="E21" s="31"/>
    </row>
    <row r="22" spans="1:5" ht="30" customHeight="1" x14ac:dyDescent="0.25">
      <c r="A22" s="31"/>
      <c r="B22" s="35" t="s">
        <v>66</v>
      </c>
      <c r="C22" s="36"/>
      <c r="D22" s="92">
        <v>6871.99</v>
      </c>
      <c r="E22" s="31"/>
    </row>
    <row r="23" spans="1:5" ht="30" customHeight="1" x14ac:dyDescent="0.25">
      <c r="A23" s="31"/>
      <c r="B23" s="38"/>
      <c r="C23" s="39"/>
      <c r="D23" s="40"/>
      <c r="E23" s="31"/>
    </row>
    <row r="24" spans="1:5" ht="30" customHeight="1" thickBot="1" x14ac:dyDescent="0.3">
      <c r="A24" s="31"/>
      <c r="B24" s="86" t="s">
        <v>67</v>
      </c>
      <c r="C24" s="87"/>
      <c r="D24" s="88">
        <f>SUM(D5:D23)</f>
        <v>5.3933035815134645E-8</v>
      </c>
      <c r="E24" s="31"/>
    </row>
    <row r="25" spans="1:5" ht="9" customHeight="1" x14ac:dyDescent="0.25">
      <c r="A25" s="31"/>
      <c r="B25" s="31"/>
      <c r="C25" s="31"/>
      <c r="D25" s="31"/>
      <c r="E25" s="31"/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1A3A6D28C3C84DA1A3F526CE3D9153" ma:contentTypeVersion="10" ma:contentTypeDescription="Crear nuevo documento." ma:contentTypeScope="" ma:versionID="574ec2e1ce3ef8f15b286291bc58ba0d">
  <xsd:schema xmlns:xsd="http://www.w3.org/2001/XMLSchema" xmlns:xs="http://www.w3.org/2001/XMLSchema" xmlns:p="http://schemas.microsoft.com/office/2006/metadata/properties" xmlns:ns3="1f05d6f8-d059-466f-8ac6-4ca8ce65f698" xmlns:ns4="a51ce9ea-d801-4032-8db0-aa98438490f1" targetNamespace="http://schemas.microsoft.com/office/2006/metadata/properties" ma:root="true" ma:fieldsID="6aa87e1c419807461c1341899023050d" ns3:_="" ns4:_="">
    <xsd:import namespace="1f05d6f8-d059-466f-8ac6-4ca8ce65f698"/>
    <xsd:import namespace="a51ce9ea-d801-4032-8db0-aa98438490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5d6f8-d059-466f-8ac6-4ca8ce65f6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ce9ea-d801-4032-8db0-aa98438490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CA8F2-6472-4EA1-A215-036D0F0F4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5d6f8-d059-466f-8ac6-4ca8ce65f698"/>
    <ds:schemaRef ds:uri="a51ce9ea-d801-4032-8db0-aa9843849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D72BA-9E85-468E-944D-293560E76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F4557A-CEB9-456D-A336-2B89132DB12B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a51ce9ea-d801-4032-8db0-aa98438490f1"/>
    <ds:schemaRef ds:uri="1f05d6f8-d059-466f-8ac6-4ca8ce65f69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LIQ.PRESSUPOST</vt:lpstr>
      <vt:lpstr>LIQ.PRESSUPOST DETALL</vt:lpstr>
      <vt:lpstr>CONCILIACIÓ PRESSUPOST - CF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 Frigols</dc:creator>
  <cp:lastModifiedBy>Eugenia Nieto Nieto</cp:lastModifiedBy>
  <dcterms:created xsi:type="dcterms:W3CDTF">2018-05-15T15:05:09Z</dcterms:created>
  <dcterms:modified xsi:type="dcterms:W3CDTF">2020-06-23T10:20:03Z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0x010100901A3A6D28C3C84DA1A3F526CE3D9153</vt:lpwstr>
  </property>
</Properties>
</file>